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9994573-6E26-414D-AD15-F9CF2BD93EA5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'2024'!$B$15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'2024'!$B$17</x:definedName>
    <x:definedName name="ENTREES">#REF!</x:definedName>
    <x:definedName name="ENTREES_ASTREINTE" localSheetId="0">'2023'!$B$18</x:definedName>
    <x:definedName name="ENTREES_ASTREINTE" localSheetId="1">'2024'!$B$19</x:definedName>
    <x:definedName name="ENTREES_ASTREINTE">#REF!</x:definedName>
    <x:definedName name="ENTREES_FACTURE" localSheetId="0">'2023'!$B$17</x:definedName>
    <x:definedName name="ENTREES_FACTURE" localSheetId="1">'2024'!$B$18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'2024'!$B$27</x:definedName>
    <x:definedName name="SORTIES" localSheetId="0">'2023'!$B$21</x:definedName>
    <x:definedName name="SORTIES" localSheetId="1">'2024'!$B$22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'2024'!$B$24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'2024'!$B$23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'2024'!$B$20</x:definedName>
    <x:definedName name="TOTAL_ENTREES">#REF!</x:definedName>
    <x:definedName name="TOTAL_SORTIES" localSheetId="0">'2023'!$B$24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<sst xmlns="http://schemas.openxmlformats.org/spreadsheetml/2006/main" count="74" uniqueCount="40">
  <si>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</si>
  <si>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</si>
  <si>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</si>
  <si>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</si>
  <si>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</si>
  <si>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</si>
  <si>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</si>
  <si>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</si>
  <si>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</si>
  <si>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</si>
  <si>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</si>
  <si>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</si>
  <si>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</si>
  <si>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</si>
  <si>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</si>
  <si>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</si>
  <si>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</si>
  <si>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</si>
  <si>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</si>
  <si>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</si>
  <si>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</si>
  <si>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</si>
  <si>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</si>
  <si>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</si>
  <si>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</si>
  <si>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</si>
  <si>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</si>
  <si>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</si>
  <si>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</si>
  <si>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</si>
  <si>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</si>
  <si>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</si>
  <si>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</si>
  <si>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</si>
  <si>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</si>
  <si>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</si>
  <si>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</si>
  <si>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</si>
  <si>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(Décembre 2023)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</si>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</sst>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0" fillId="0" borderId="11" xfId="0" applyBorder="1" applyProtection="1">
      <x:protection locked="0"/>
    </x:xf>
    <x:xf numFmtId="0" fontId="0" fillId="0" borderId="11" xfId="0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workbookViewId="0">
      <x:selection activeCell="D29" sqref="D29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0" t="s">
        <x:v>9</x:v>
      </x:c>
    </x:row>
    <x:row r="2" spans="2:16" x14ac:dyDescent="0.45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>
        <x:v>9</x:v>
      </x:c>
      <x:c r="O6" s="31"/>
      <x:c r="P6" s="52">
        <x:f>SUM(C6:N6)</x:f>
        <x:v>9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>
        <x:v>8</x:v>
      </x:c>
      <x:c r="O7" s="31"/>
      <x:c r="P7" s="52">
        <x:f>SUM(C7:N7)</x:f>
        <x:v>8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-1</x:v>
      </x:c>
      <x:c r="O8" s="31"/>
      <x:c r="P8" s="52">
        <x:f>SUM(C8:N8)</x:f>
        <x:v>-1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>
        <x:v>8</x:v>
      </x:c>
      <x:c r="P11" s="53">
        <x:f>SUM(C11:N11)</x:f>
        <x:v>8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>
        <x:v>1</x:v>
      </x:c>
      <x:c r="P12" s="53">
        <x:f>SUM(C12:N12)</x:f>
        <x:v>1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>
        <x:f>N11*Params!$C$5*(1-Params!$C$3)-Params!$C$4</x:f>
        <x:v>3752.2000000000003</x:v>
      </x:c>
      <x:c r="O17" s="4"/>
      <x:c r="P17" s="37">
        <x:f>SUM(C17:N17)</x:f>
        <x:v>3752.2000000000003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3752.2000000000003</x:v>
      </x:c>
      <x:c r="O19" s="5"/>
      <x:c r="P19" s="38">
        <x:f>SUM(C19:O19)</x:f>
        <x:v>3752.2000000000003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>
        <x:v>2634.3</x:v>
      </x:c>
      <x:c r="O22" s="4"/>
      <x:c r="P22" s="39">
        <x:f>SUM(C22:N22)</x:f>
        <x:v>2634.3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>
        <x:f>557.97+1044.32</x:f>
        <x:v>1602.29</x:v>
      </x:c>
      <x:c r="O23" s="4"/>
      <x:c r="P23" s="39">
        <x:f>SUM(C23:N23)</x:f>
        <x:v>1602.29</x:v>
      </x:c>
    </x:row>
    <x:row r="24" spans="2:16" x14ac:dyDescent="0.45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0</x:v>
      </x:c>
      <x:c r="M24" s="40">
        <x:f t="shared" si="2"/>
        <x:v>0</x:v>
      </x:c>
      <x:c r="N24" s="40">
        <x:f t="shared" si="2"/>
        <x:v>4236.59</x:v>
      </x:c>
      <x:c r="O24" s="4"/>
      <x:c r="P24" s="41">
        <x:f>SUM(C24:N24)</x:f>
        <x:v>4236.59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0</x:v>
      </x:c>
      <x:c r="M26" s="44">
        <x:f t="shared" si="3"/>
        <x:v>0</x:v>
      </x:c>
      <x:c r="N26" s="44">
        <x:f t="shared" si="3"/>
        <x:v>-484.38999999999987</x:v>
      </x:c>
      <x:c r="P26" s="54">
        <x:f>SUM(C26:O26)</x:f>
        <x:v>-484.38999999999987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F98542-3E66-469E-883D-06EFF3DA09AA}" mc:Ignorable="x14ac xr xr2 xr3">
  <x:dimension ref="B1:P27"/>
  <x:sheetViews>
    <x:sheetView tabSelected="1" workbookViewId="0">
      <x:selection activeCell="P13" sqref="P13:P14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17</x:v>
      </x:c>
      <x:c r="E7" s="33">
        <x:v>20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39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17</x:v>
      </x:c>
      <x:c r="E11" s="10">
        <x:v>20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39</x:v>
      </x:c>
    </x:row>
    <x:row r="12">
      <x:c r="B12" s="8" t="s">
        <x:v>15</x:v>
      </x:c>
      <x:c r="C12" s="11"/>
      <x:c r="D12" s="11">
        <x:v>2</x:v>
      </x:c>
      <x:c r="E12" s="11">
        <x:v>1</x:v>
      </x:c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2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65" t="s">
        <x:v>39</x:v>
      </x:c>
      <x:c r="C14" s="66"/>
      <x:c r="D14" s="66">
        <x:v>2</x:v>
      </x:c>
      <x:c r="E14" s="66"/>
      <x:c r="F14" s="66"/>
      <x:c r="G14" s="66"/>
      <x:c r="H14" s="66"/>
      <x:c r="I14" s="66"/>
      <x:c r="J14" s="66"/>
      <x:c r="K14" s="66"/>
      <x:c r="L14" s="66"/>
      <x:c r="M14" s="66"/>
      <x:c r="N14" s="66"/>
      <x:c r="P14" s="53">
        <x:f>SUM(C14:N14)</x:f>
        <x:v>2</x:v>
      </x:c>
    </x:row>
    <x:row r="15">
      <x:c r="B15" s="16" t="s">
        <x:v>14</x:v>
      </x:c>
      <x:c r="C15" s="20"/>
      <x:c r="D15" s="20"/>
      <x:c r="E15" s="20"/>
      <x:c r="F15" s="20"/>
      <x:c r="G15" s="20"/>
      <x:c r="H15" s="20"/>
      <x:c r="I15" s="20"/>
      <x:c r="J15" s="20"/>
      <x:c r="K15" s="20"/>
      <x:c r="L15" s="20"/>
      <x:c r="M15" s="20"/>
      <x:c r="N15" s="20"/>
      <x:c r="P15" s="53">
        <x:f>SUM(C15:N15)</x:f>
        <x:v>0</x:v>
      </x:c>
    </x:row>
    <x:row r="16">
      <x:c r="B16" s="27"/>
      <x:c r="C16" s="21"/>
      <x:c r="D16" s="21"/>
      <x:c r="E16" s="21"/>
      <x:c r="F16" s="21"/>
      <x:c r="G16" s="21"/>
      <x:c r="H16" s="21"/>
      <x:c r="I16" s="21"/>
      <x:c r="J16" s="21"/>
      <x:c r="K16" s="21"/>
      <x:c r="L16" s="21"/>
      <x:c r="M16" s="21"/>
      <x:c r="N16" s="21"/>
      <x:c r="P16" s="48"/>
    </x:row>
    <x:row r="17">
      <x:c r="B17" s="6" t="s">
        <x:v>0</x:v>
      </x:c>
      <x:c r="C17" s="58"/>
      <x:c r="D17" s="58"/>
      <x:c r="E17" s="58"/>
      <x:c r="F17" s="22"/>
      <x:c r="G17" s="58"/>
      <x:c r="H17" s="22"/>
      <x:c r="I17" s="58"/>
      <x:c r="J17" s="22"/>
      <x:c r="K17" s="58"/>
      <x:c r="L17" s="22"/>
      <x:c r="M17" s="58"/>
      <x:c r="N17" s="22"/>
      <x:c r="P17" s="49"/>
    </x:row>
    <x:row r="18">
      <x:c r="B18" s="8" t="s">
        <x:v>6</x:v>
      </x:c>
      <x:c r="C18" s="9">
        <x:f>C11*Params!$C$5*(1-Params!$C$3)-Params!$C$4</x:f>
        <x:v>10449.800000000001</x:v>
      </x:c>
      <x:c r="D18" s="9">
        <x:f>D11*Params!$C$5*(1-Params!$C$3)-Params!$C$4</x:f>
        <x:v>8057.8</x:v>
      </x:c>
      <x:c r="E18" s="9">
        <x:f>E11*Params!$C$5*(1-Params!$C$3)-Params!$C$4</x:f>
      </x:c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18507.600000000002</x:v>
      </x:c>
    </x:row>
    <x:row r="19">
      <x:c r="B19" s="8" t="s">
        <x:v>14</x:v>
      </x:c>
      <x:c r="C19" s="9"/>
      <x:c r="D19" s="9"/>
      <x:c r="E19" s="9"/>
      <x:c r="F19" s="9"/>
      <x:c r="G19" s="9"/>
      <x:c r="H19" s="9"/>
      <x:c r="I19" s="9"/>
      <x:c r="J19" s="9"/>
      <x:c r="K19" s="9"/>
      <x:c r="L19" s="9"/>
      <x:c r="M19" s="9"/>
      <x:c r="N19" s="9"/>
      <x:c r="O19" s="4"/>
      <x:c r="P19" s="37">
        <x:f>SUM(C19:N19)</x:f>
        <x:v>0</x:v>
      </x:c>
    </x:row>
    <x:row r="20">
      <x:c r="B20" s="24" t="s">
        <x:v>2</x:v>
      </x:c>
      <x:c r="C20" s="25">
        <x:f>SUM(C18:C19)</x:f>
      </x:c>
      <x:c r="D20" s="25">
        <x:f>SUM(D18:D19)</x:f>
      </x:c>
      <x:c r="E20" s="25">
        <x:f>SUM(E18:E19)</x:f>
      </x:c>
      <x:c r="F20" s="25">
        <x:f>SUM(F18:F19)</x:f>
      </x:c>
      <x:c r="G20" s="25">
        <x:f>SUM(G18:G19)</x:f>
      </x:c>
      <x:c r="H20" s="25">
        <x:f>SUM(H18:H19)</x:f>
      </x:c>
      <x:c r="I20" s="25">
        <x:f>SUM(I18:I19)</x:f>
      </x:c>
      <x:c r="J20" s="25">
        <x:f>SUM(J18:J19)</x:f>
      </x:c>
      <x:c r="K20" s="25">
        <x:f>SUM(K18:K19)</x:f>
      </x:c>
      <x:c r="L20" s="25">
        <x:f>SUM(L18:L19)</x:f>
      </x:c>
      <x:c r="M20" s="25">
        <x:f>SUM(M18:M19)</x:f>
      </x:c>
      <x:c r="N20" s="25">
        <x:f>SUM(N18:N19)</x:f>
      </x:c>
      <x:c r="O20" s="5"/>
      <x:c r="P20" s="38">
        <x:f>SUM(C20:O20)</x:f>
        <x:v>18507.600000000002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5625.3</x:v>
      </x:c>
      <x:c r="D23" s="9">
        <x:v>5625.3</x:v>
      </x:c>
      <x:c r="E23" s="9">
        <x:v>5625.3</x:v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11250.6</x:v>
      </x:c>
    </x:row>
    <x:row r="24">
      <x:c r="B24" s="8" t="s">
        <x:v>8</x:v>
      </x:c>
      <x:c r="C24" s="9">
        <x:f>1174.6+2235.84</x:f>
        <x:v>3410.44</x:v>
      </x:c>
      <x:c r="D24" s="9">
        <x:f>1174.6+2234.46</x:f>
        <x:v>3409.06</x:v>
      </x:c>
      <x:c r="E24" s="9">
        <x:f>1174.6+2239.99</x:f>
      </x:c>
      <x:c r="F24" s="9"/>
      <x:c r="G24" s="9"/>
      <x:c r="H24" s="9"/>
      <x:c r="I24" s="9"/>
      <x:c r="J24" s="9"/>
      <x:c r="K24" s="9"/>
      <x:c r="L24" s="9"/>
      <x:c r="M24" s="9"/>
      <x:c r="N24" s="9"/>
      <x:c r="O24" s="4"/>
      <x:c r="P24" s="39">
        <x:f>SUM(C24:N24)</x:f>
        <x:v>6819.5</x:v>
      </x:c>
    </x:row>
    <x:row r="25">
      <x:c r="B25" s="7" t="s">
        <x:v>3</x:v>
      </x:c>
      <x:c r="C25" s="40">
        <x:f>SUM(C23:C24)</x:f>
      </x:c>
      <x:c r="D25" s="40">
        <x:f>SUM(D23:D24)</x:f>
      </x:c>
      <x:c r="E25" s="40">
        <x:f>SUM(E23:E24)</x:f>
      </x:c>
      <x:c r="F25" s="40">
        <x:f>SUM(F23:F24)</x:f>
      </x:c>
      <x:c r="G25" s="40">
        <x:f>SUM(G23:G24)</x:f>
      </x:c>
      <x:c r="H25" s="40">
        <x:f>SUM(H23:H24)</x:f>
      </x:c>
      <x:c r="I25" s="40">
        <x:f>SUM(I23:I24)</x:f>
      </x:c>
      <x:c r="J25" s="40">
        <x:f>SUM(J23:J24)</x:f>
      </x:c>
      <x:c r="K25" s="40">
        <x:f>SUM(K23:K24)</x:f>
      </x:c>
      <x:c r="L25" s="40">
        <x:f>SUM(L23:L24)</x:f>
      </x:c>
      <x:c r="M25" s="40">
        <x:f>SUM(M23:M24)</x:f>
      </x:c>
      <x:c r="N25" s="40">
        <x:f>SUM(N23:N24)</x:f>
      </x:c>
      <x:c r="O25" s="4"/>
      <x:c r="P25" s="41">
        <x:f>SUM(C25:N25)</x:f>
        <x:v>18070.1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C20-C25</x:f>
      </x:c>
      <x:c r="D27" s="44">
        <x:f>D20-D25</x:f>
      </x:c>
      <x:c r="E27" s="44">
        <x:f>E20-E25</x:f>
      </x:c>
      <x:c r="F27" s="44">
        <x:f>F20-F25</x:f>
      </x:c>
      <x:c r="G27" s="44">
        <x:f>G20-G25</x:f>
      </x:c>
      <x:c r="H27" s="44">
        <x:f>H20-H25</x:f>
      </x:c>
      <x:c r="I27" s="44">
        <x:f>I20-I25</x:f>
      </x:c>
      <x:c r="J27" s="44">
        <x:f>J20-J25</x:f>
      </x:c>
      <x:c r="K27" s="44">
        <x:f>K20-K25</x:f>
      </x:c>
      <x:c r="L27" s="44">
        <x:f>L20-L25</x:f>
      </x:c>
      <x:c r="M27" s="44">
        <x:f>M20-M25</x:f>
      </x:c>
      <x:c r="N27" s="44">
        <x:f>N20-N25</x:f>
      </x:c>
      <x:c r="P27" s="54">
        <x:f>SUM(C27:O27)</x:f>
        <x:v>437.5000000000009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520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'2023'!P26+'2024'!P27</x:f>
        <x:v>-46.889999999998963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2024-04-04T02:46:57Z</dcterms:modified>
</cp:coreProperties>
</file>