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973A3C0B-380B-47EE-8727-2ED04E07E39C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'2024'!$B$29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2" i="16" l="1"/>
  <c r="P31" i="16"/>
  <c r="L29" i="16"/>
  <c r="N27" i="16"/>
  <c r="M27" i="16"/>
  <c r="M29" i="16" s="1"/>
  <c r="L27" i="16"/>
  <c r="K27" i="16"/>
  <c r="J27" i="16"/>
  <c r="I27" i="16"/>
  <c r="H27" i="16"/>
  <c r="G27" i="16"/>
  <c r="F27" i="16"/>
  <c r="E27" i="16"/>
  <c r="E29" i="16" s="1"/>
  <c r="P26" i="16"/>
  <c r="D25" i="16"/>
  <c r="D27" i="16" s="1"/>
  <c r="C25" i="16"/>
  <c r="C27" i="16" s="1"/>
  <c r="P27" i="16" s="1"/>
  <c r="P24" i="16"/>
  <c r="N21" i="16"/>
  <c r="N29" i="16" s="1"/>
  <c r="M21" i="16"/>
  <c r="L21" i="16"/>
  <c r="K21" i="16"/>
  <c r="K29" i="16" s="1"/>
  <c r="J21" i="16"/>
  <c r="I21" i="16"/>
  <c r="I29" i="16" s="1"/>
  <c r="H21" i="16"/>
  <c r="H29" i="16" s="1"/>
  <c r="G21" i="16"/>
  <c r="G29" i="16" s="1"/>
  <c r="F21" i="16"/>
  <c r="F29" i="16" s="1"/>
  <c r="E21" i="16"/>
  <c r="P20" i="16"/>
  <c r="P19" i="16"/>
  <c r="D18" i="16"/>
  <c r="D21" i="16" s="1"/>
  <c r="D29" i="16" s="1"/>
  <c r="C18" i="16"/>
  <c r="P18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6" i="15"/>
  <c r="M26" i="15"/>
  <c r="I26" i="15"/>
  <c r="H26" i="15"/>
  <c r="F26" i="15"/>
  <c r="E26" i="15"/>
  <c r="C26" i="15"/>
  <c r="E25" i="15"/>
  <c r="P25" i="15" s="1"/>
  <c r="N24" i="15"/>
  <c r="M24" i="15"/>
  <c r="L24" i="15"/>
  <c r="L26" i="15" s="1"/>
  <c r="K24" i="15"/>
  <c r="K26" i="15" s="1"/>
  <c r="J24" i="15"/>
  <c r="J26" i="15" s="1"/>
  <c r="I24" i="15"/>
  <c r="H24" i="15"/>
  <c r="G24" i="15"/>
  <c r="G26" i="15" s="1"/>
  <c r="F24" i="15"/>
  <c r="E24" i="15"/>
  <c r="D24" i="15"/>
  <c r="D26" i="15" s="1"/>
  <c r="C24" i="15"/>
  <c r="P23" i="15"/>
  <c r="P19" i="15"/>
  <c r="E19" i="15"/>
  <c r="P18" i="15"/>
  <c r="N17" i="15"/>
  <c r="N20" i="15" s="1"/>
  <c r="N28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I28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E28" i="15" s="1"/>
  <c r="D17" i="15"/>
  <c r="D20" i="15" s="1"/>
  <c r="D28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9" i="16" l="1"/>
  <c r="P25" i="16"/>
  <c r="P8" i="16"/>
  <c r="C21" i="16"/>
  <c r="C29" i="16" s="1"/>
  <c r="P26" i="15"/>
  <c r="P29" i="16"/>
  <c r="C20" i="15"/>
  <c r="P24" i="15"/>
  <c r="P21" i="16" l="1"/>
  <c r="P20" i="15"/>
  <c r="C28" i="15"/>
  <c r="P28" i="15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<sst xmlns="http://schemas.openxmlformats.org/spreadsheetml/2006/main" count="81" uniqueCount="45">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</sst>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M19" sqref="M1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8" t="s">
        <v>9</v>
      </c>
    </row>
    <row r="2" spans="2:16" x14ac:dyDescent="0.45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/>
      <c r="P14" s="53">
        <f>SUM(C14:N14)</f>
        <v>1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45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2"/>
  <sheetViews>
    <sheetView topLeftCell="A2" workbookViewId="0">
      <selection activeCell="D18" sqref="D1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8" t="s">
        <v>9</v>
      </c>
    </row>
    <row r="2" spans="2:16" x14ac:dyDescent="0.45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40</v>
      </c>
    </row>
    <row r="7" spans="2:16" x14ac:dyDescent="0.45">
      <c r="B7" s="8" t="s">
        <v>20</v>
      </c>
      <c r="C7" s="33">
        <v>22</v>
      </c>
      <c r="D7" s="33">
        <v>18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40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18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40</v>
      </c>
    </row>
    <row r="12" spans="2:16" x14ac:dyDescent="0.45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4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4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4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45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18250</v>
      </c>
    </row>
    <row r="19" spans="2:16" x14ac:dyDescent="0.4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45">
      <c r="B20" s="60" t="s">
        <v>39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0</v>
      </c>
    </row>
    <row r="21" spans="2:16" x14ac:dyDescent="0.45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18250</v>
      </c>
    </row>
    <row r="22" spans="2:16" x14ac:dyDescent="0.45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45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45">
      <c r="B24" s="8" t="s">
        <v>7</v>
      </c>
      <c r="C24" s="9">
        <v>5420.85</v>
      </c>
      <c r="D24" s="9">
        <v>5420.85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10841.7</v>
      </c>
    </row>
    <row r="25" spans="2:16" x14ac:dyDescent="0.45">
      <c r="B25" s="8" t="s">
        <v>8</v>
      </c>
      <c r="C25" s="9">
        <f>1132.59+1927.38</f>
        <v>3059.9700000000003</v>
      </c>
      <c r="D25" s="9">
        <f>1132.59+1917.3</f>
        <v>3049.89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4"/>
      <c r="P25" s="39">
        <f>SUM(C25:N25)</f>
        <v>6109.8600000000006</v>
      </c>
    </row>
    <row r="26" spans="2:16" x14ac:dyDescent="0.45">
      <c r="B26" s="60" t="s">
        <v>42</v>
      </c>
      <c r="C26" s="61">
        <v>412.048</v>
      </c>
      <c r="D26" s="61">
        <v>355.31200000000001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4"/>
      <c r="P26" s="39">
        <f>SUM(C26:N26)</f>
        <v>767.36</v>
      </c>
    </row>
    <row r="27" spans="2:16" x14ac:dyDescent="0.45">
      <c r="B27" s="7" t="s">
        <v>3</v>
      </c>
      <c r="C27" s="40">
        <f t="shared" ref="C27:N27" si="2">SUM(C24:C26)</f>
        <v>8892.8680000000004</v>
      </c>
      <c r="D27" s="40">
        <f t="shared" si="2"/>
        <v>8826.0519999999997</v>
      </c>
      <c r="E27" s="40">
        <f t="shared" si="2"/>
        <v>0</v>
      </c>
      <c r="F27" s="40">
        <f t="shared" si="2"/>
        <v>0</v>
      </c>
      <c r="G27" s="40">
        <f t="shared" si="2"/>
        <v>0</v>
      </c>
      <c r="H27" s="40">
        <f t="shared" si="2"/>
        <v>0</v>
      </c>
      <c r="I27" s="40">
        <f t="shared" si="2"/>
        <v>0</v>
      </c>
      <c r="J27" s="40">
        <f t="shared" si="2"/>
        <v>0</v>
      </c>
      <c r="K27" s="40">
        <f t="shared" si="2"/>
        <v>0</v>
      </c>
      <c r="L27" s="40">
        <f t="shared" si="2"/>
        <v>0</v>
      </c>
      <c r="M27" s="40">
        <f t="shared" si="2"/>
        <v>0</v>
      </c>
      <c r="N27" s="40">
        <f t="shared" si="2"/>
        <v>0</v>
      </c>
      <c r="O27" s="4"/>
      <c r="P27" s="41">
        <f>SUM(C27:N27)</f>
        <v>17718.919999999998</v>
      </c>
    </row>
    <row r="28" spans="2:16" x14ac:dyDescent="0.45">
      <c r="B28" s="4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5"/>
    </row>
    <row r="29" spans="2:16" x14ac:dyDescent="0.45">
      <c r="B29" s="43" t="s">
        <v>25</v>
      </c>
      <c r="C29" s="44">
        <f t="shared" ref="C29:N29" si="3">C21-C27</f>
        <v>1152.1319999999996</v>
      </c>
      <c r="D29" s="44">
        <f t="shared" si="3"/>
        <v>-621.05199999999968</v>
      </c>
      <c r="E29" s="44">
        <f t="shared" si="3"/>
        <v>0</v>
      </c>
      <c r="F29" s="44">
        <f t="shared" si="3"/>
        <v>0</v>
      </c>
      <c r="G29" s="44">
        <f t="shared" si="3"/>
        <v>0</v>
      </c>
      <c r="H29" s="44">
        <f t="shared" si="3"/>
        <v>0</v>
      </c>
      <c r="I29" s="44">
        <f t="shared" si="3"/>
        <v>0</v>
      </c>
      <c r="J29" s="44">
        <f t="shared" si="3"/>
        <v>0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P29" s="54">
        <f>SUM(C29:N29)</f>
        <v>531.07999999999993</v>
      </c>
    </row>
    <row r="31" spans="2:16" x14ac:dyDescent="0.45">
      <c r="B31" s="62" t="s">
        <v>40</v>
      </c>
      <c r="C31" s="63">
        <v>792</v>
      </c>
      <c r="D31" s="63">
        <v>648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P31" s="64">
        <f>SUM(C31:N31)</f>
        <v>1440</v>
      </c>
    </row>
    <row r="32" spans="2:16" x14ac:dyDescent="0.45">
      <c r="B32" s="62" t="s">
        <v>41</v>
      </c>
      <c r="C32" s="63">
        <v>412.048</v>
      </c>
      <c r="D32" s="63">
        <v>355.31200000000001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P32" s="64">
        <f>SUM(C32:N32)</f>
        <v>767.36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0" t="s">
        <v>22</v>
      </c>
      <c r="C2" s="71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  <row r="6" spans="2:3" ht="34.9" customHeight="1" x14ac:dyDescent="0.45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2" t="s">
        <v>23</v>
      </c>
      <c r="C2" s="72"/>
    </row>
    <row r="3" spans="2:3" ht="16.899999999999999" customHeight="1" x14ac:dyDescent="0.45">
      <c r="B3" s="34" t="s">
        <v>24</v>
      </c>
      <c r="C3" s="35">
        <f>'2023'!P28+'2024'!P29</f>
        <v>477.43999999999915</v>
      </c>
    </row>
    <row r="4" spans="2:3" ht="16.899999999999999" customHeight="1" x14ac:dyDescent="0.45">
      <c r="B4" s="34" t="s">
        <v>26</v>
      </c>
      <c r="C4" s="36">
        <f>SUM('2023'!P12)+('2024'!P12)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66</vt:i4>
      </vt:variant>
    </vt:vector>
  </HeadingPairs>
  <TitlesOfParts>
    <vt:vector size="70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2024-03-04T19:27:03Z</dcterms:modified>
</cp:coreProperties>
</file>