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8" i="16" l="1"/>
  <c r="E8" i="16"/>
  <c r="F8" i="16"/>
  <c r="G8" i="16"/>
  <c r="H8" i="16"/>
  <c r="P8" i="16" s="1"/>
  <c r="I8" i="16"/>
  <c r="J8" i="16"/>
  <c r="K8" i="16"/>
  <c r="L8" i="16"/>
  <c r="M8" i="16"/>
  <c r="N8" i="16"/>
  <c r="I26" i="16"/>
  <c r="N24" i="16"/>
  <c r="N26" i="16" s="1"/>
  <c r="M24" i="16"/>
  <c r="L24" i="16"/>
  <c r="K24" i="16"/>
  <c r="J24" i="16"/>
  <c r="I24" i="16"/>
  <c r="H24" i="16"/>
  <c r="G24" i="16"/>
  <c r="F24" i="16"/>
  <c r="F26" i="16" s="1"/>
  <c r="E24" i="16"/>
  <c r="C24" i="16"/>
  <c r="D23" i="16"/>
  <c r="D24" i="16" s="1"/>
  <c r="C23" i="16"/>
  <c r="P23" i="16" s="1"/>
  <c r="P22" i="16"/>
  <c r="N19" i="16"/>
  <c r="M19" i="16"/>
  <c r="M26" i="16" s="1"/>
  <c r="L19" i="16"/>
  <c r="L26" i="16" s="1"/>
  <c r="K19" i="16"/>
  <c r="K26" i="16" s="1"/>
  <c r="J19" i="16"/>
  <c r="J26" i="16" s="1"/>
  <c r="I19" i="16"/>
  <c r="H19" i="16"/>
  <c r="H26" i="16" s="1"/>
  <c r="G19" i="16"/>
  <c r="G26" i="16" s="1"/>
  <c r="F19" i="16"/>
  <c r="E19" i="16"/>
  <c r="E26" i="16" s="1"/>
  <c r="D19" i="16"/>
  <c r="P18" i="16"/>
  <c r="D17" i="16"/>
  <c r="C17" i="16"/>
  <c r="C19" i="16" s="1"/>
  <c r="P14" i="16"/>
  <c r="P13" i="16"/>
  <c r="P12" i="16"/>
  <c r="C4" i="13" s="1"/>
  <c r="P11" i="16"/>
  <c r="C8" i="16"/>
  <c r="P7" i="16"/>
  <c r="P6" i="16"/>
  <c r="K24" i="15"/>
  <c r="H24" i="15"/>
  <c r="C24" i="15"/>
  <c r="N23" i="15"/>
  <c r="N24" i="15" s="1"/>
  <c r="M23" i="15"/>
  <c r="M24" i="15" s="1"/>
  <c r="L23" i="15"/>
  <c r="L24" i="15" s="1"/>
  <c r="K23" i="15"/>
  <c r="J23" i="15"/>
  <c r="J24" i="15" s="1"/>
  <c r="I23" i="15"/>
  <c r="I24" i="15" s="1"/>
  <c r="H23" i="15"/>
  <c r="G23" i="15"/>
  <c r="G24" i="15" s="1"/>
  <c r="F23" i="15"/>
  <c r="F24" i="15" s="1"/>
  <c r="E23" i="15"/>
  <c r="E24" i="15" s="1"/>
  <c r="D23" i="15"/>
  <c r="D24" i="15" s="1"/>
  <c r="C23" i="15"/>
  <c r="P23" i="15" s="1"/>
  <c r="P22" i="15"/>
  <c r="K19" i="15"/>
  <c r="K26" i="15" s="1"/>
  <c r="H19" i="15"/>
  <c r="H26" i="15" s="1"/>
  <c r="C19" i="15"/>
  <c r="P18" i="15"/>
  <c r="N17" i="15"/>
  <c r="N19" i="15" s="1"/>
  <c r="N26" i="15" s="1"/>
  <c r="M17" i="15"/>
  <c r="M19" i="15" s="1"/>
  <c r="M26" i="15" s="1"/>
  <c r="L17" i="15"/>
  <c r="L19" i="15" s="1"/>
  <c r="K17" i="15"/>
  <c r="J17" i="15"/>
  <c r="J19" i="15" s="1"/>
  <c r="J26" i="15" s="1"/>
  <c r="I17" i="15"/>
  <c r="I19" i="15" s="1"/>
  <c r="H17" i="15"/>
  <c r="G17" i="15"/>
  <c r="G19" i="15" s="1"/>
  <c r="F17" i="15"/>
  <c r="F19" i="15" s="1"/>
  <c r="F26" i="15" s="1"/>
  <c r="E17" i="15"/>
  <c r="E19" i="15" s="1"/>
  <c r="E26" i="15" s="1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D26" i="15" l="1"/>
  <c r="L26" i="15"/>
  <c r="P24" i="16"/>
  <c r="G26" i="15"/>
  <c r="P19" i="15"/>
  <c r="P24" i="15"/>
  <c r="D26" i="16"/>
  <c r="C26" i="16"/>
  <c r="P26" i="16" s="1"/>
  <c r="P19" i="16"/>
  <c r="I26" i="15"/>
  <c r="C26" i="15"/>
  <c r="P17" i="16"/>
  <c r="P26" i="15" l="1"/>
  <c r="C3" i="13" s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<sst xmlns="http://schemas.openxmlformats.org/spreadsheetml/2006/main" count="74" uniqueCount="40">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</sst>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64" fontId="4" fillId="0" borderId="4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opLeftCell="F1" workbookViewId="0">
      <selection activeCell="P27" sqref="P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5">
      <c r="B7" s="8" t="s">
        <v>20</v>
      </c>
      <c r="C7" s="33">
        <v>21</v>
      </c>
      <c r="D7" s="33">
        <v>20</v>
      </c>
      <c r="E7" s="33">
        <v>20</v>
      </c>
      <c r="F7" s="60">
        <v>18.5</v>
      </c>
      <c r="G7" s="33">
        <v>17</v>
      </c>
      <c r="H7" s="33">
        <v>19</v>
      </c>
      <c r="I7" s="33">
        <v>17</v>
      </c>
      <c r="J7" s="33">
        <v>21</v>
      </c>
      <c r="K7" s="33">
        <v>21</v>
      </c>
      <c r="L7" s="33">
        <v>21</v>
      </c>
      <c r="M7" s="33">
        <v>18</v>
      </c>
      <c r="N7" s="33">
        <v>20</v>
      </c>
      <c r="O7" s="31"/>
      <c r="P7" s="52">
        <f>SUM(C7:N7)</f>
        <v>233.5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1</v>
      </c>
      <c r="F8" s="32">
        <f t="shared" si="0"/>
        <v>-0.5</v>
      </c>
      <c r="G8" s="32">
        <f t="shared" si="0"/>
        <v>-2</v>
      </c>
      <c r="H8" s="32">
        <f t="shared" si="0"/>
        <v>0</v>
      </c>
      <c r="I8" s="32">
        <f t="shared" si="0"/>
        <v>-2</v>
      </c>
      <c r="J8" s="32">
        <f t="shared" si="0"/>
        <v>2</v>
      </c>
      <c r="K8" s="32">
        <f t="shared" si="0"/>
        <v>2</v>
      </c>
      <c r="L8" s="32">
        <f t="shared" si="0"/>
        <v>2</v>
      </c>
      <c r="M8" s="32">
        <f t="shared" si="0"/>
        <v>-1</v>
      </c>
      <c r="N8" s="32">
        <f t="shared" si="0"/>
        <v>1</v>
      </c>
      <c r="O8" s="31"/>
      <c r="P8" s="52">
        <f>SUM(C8:N8)</f>
        <v>5.5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21</v>
      </c>
      <c r="D11" s="10">
        <v>20</v>
      </c>
      <c r="E11" s="10">
        <v>20</v>
      </c>
      <c r="F11" s="10">
        <v>18.5</v>
      </c>
      <c r="G11" s="10">
        <v>17</v>
      </c>
      <c r="H11" s="10">
        <v>19</v>
      </c>
      <c r="I11" s="10">
        <v>17</v>
      </c>
      <c r="J11" s="10">
        <v>21</v>
      </c>
      <c r="K11" s="10">
        <v>21</v>
      </c>
      <c r="L11" s="10">
        <v>21</v>
      </c>
      <c r="M11" s="10">
        <v>18.5</v>
      </c>
      <c r="N11" s="10">
        <v>20</v>
      </c>
      <c r="P11" s="53">
        <f>SUM(C11:N11)</f>
        <v>234</v>
      </c>
    </row>
    <row r="12" spans="2:16" x14ac:dyDescent="0.45">
      <c r="B12" s="8" t="s">
        <v>15</v>
      </c>
      <c r="C12" s="11">
        <v>1</v>
      </c>
      <c r="D12" s="11"/>
      <c r="E12" s="11">
        <v>3</v>
      </c>
      <c r="F12" s="11">
        <v>0.5</v>
      </c>
      <c r="G12" s="11">
        <v>2</v>
      </c>
      <c r="H12" s="11">
        <v>3</v>
      </c>
      <c r="I12" s="11">
        <v>3</v>
      </c>
      <c r="J12" s="11">
        <v>1</v>
      </c>
      <c r="K12" s="11"/>
      <c r="L12" s="11">
        <v>1</v>
      </c>
      <c r="M12" s="11">
        <v>2.5</v>
      </c>
      <c r="N12" s="11"/>
      <c r="P12" s="53">
        <f>SUM(C12:N12)</f>
        <v>17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9585</v>
      </c>
      <c r="D17" s="9">
        <f>D11*Params!$C$5*(1-Params!$C$3)-Params!$C$4</f>
        <v>9125</v>
      </c>
      <c r="E17" s="9">
        <f>E11*Params!$C$5*(1-Params!$C$3)-Params!$C$4</f>
        <v>9125</v>
      </c>
      <c r="F17" s="9">
        <f>F11*Params!$C$5*(1-Params!$C$3)-Params!$C$4</f>
        <v>8435</v>
      </c>
      <c r="G17" s="9">
        <f>G11*Params!$C$5*(1-Params!$C$3)-Params!$C$4</f>
        <v>7745</v>
      </c>
      <c r="H17" s="9">
        <f>H11*Params!$C$5*(1-Params!$C$3)-Params!$C$4</f>
        <v>8665</v>
      </c>
      <c r="I17" s="9">
        <f>I11*Params!$C$5*(1-Params!$C$3)-Params!$C$4</f>
        <v>7745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9585</v>
      </c>
      <c r="M17" s="9">
        <f>M11*Params!$C$5*(1-Params!$C$3)-Params!$C$4</f>
        <v>8435</v>
      </c>
      <c r="N17" s="9">
        <f>N11*Params!$C$5*(1-Params!$C$3)-Params!$C$4</f>
        <v>9125</v>
      </c>
      <c r="O17" s="4"/>
      <c r="P17" s="37">
        <f>SUM(C17:N17)</f>
        <v>106740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9585</v>
      </c>
      <c r="D19" s="25">
        <f t="shared" si="1"/>
        <v>9125</v>
      </c>
      <c r="E19" s="25">
        <f t="shared" si="1"/>
        <v>9125</v>
      </c>
      <c r="F19" s="25">
        <f t="shared" si="1"/>
        <v>8435</v>
      </c>
      <c r="G19" s="25">
        <f t="shared" si="1"/>
        <v>7745</v>
      </c>
      <c r="H19" s="25">
        <f t="shared" si="1"/>
        <v>8665</v>
      </c>
      <c r="I19" s="25">
        <f t="shared" si="1"/>
        <v>7745</v>
      </c>
      <c r="J19" s="25">
        <f t="shared" si="1"/>
        <v>9585</v>
      </c>
      <c r="K19" s="25">
        <f t="shared" si="1"/>
        <v>9585</v>
      </c>
      <c r="L19" s="25">
        <f t="shared" si="1"/>
        <v>9585</v>
      </c>
      <c r="M19" s="25">
        <f t="shared" si="1"/>
        <v>8435</v>
      </c>
      <c r="N19" s="25">
        <f t="shared" si="1"/>
        <v>9125</v>
      </c>
      <c r="O19" s="5"/>
      <c r="P19" s="38">
        <f>SUM(C19:N19)</f>
        <v>106740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>
        <v>5603.31</v>
      </c>
      <c r="H22" s="9">
        <v>5603.31</v>
      </c>
      <c r="I22" s="9">
        <v>5603.31</v>
      </c>
      <c r="J22" s="9">
        <v>5603.31</v>
      </c>
      <c r="K22" s="9">
        <v>5603.31</v>
      </c>
      <c r="L22" s="9">
        <v>5603.31</v>
      </c>
      <c r="M22" s="9">
        <v>5603.31</v>
      </c>
      <c r="N22" s="9">
        <v>5603.31</v>
      </c>
      <c r="O22" s="4"/>
      <c r="P22" s="39">
        <f>SUM(C22:N22)</f>
        <v>67239.719999999987</v>
      </c>
    </row>
    <row r="23" spans="2:16" x14ac:dyDescent="0.45">
      <c r="B23" s="8" t="s">
        <v>8</v>
      </c>
      <c r="C23" s="9">
        <f>1079.41+1826.53</f>
        <v>2905.94</v>
      </c>
      <c r="D23" s="9">
        <f>1079.41+1829.17</f>
        <v>2908.58</v>
      </c>
      <c r="E23" s="9">
        <f>1079.41+1826.53</f>
        <v>2905.94</v>
      </c>
      <c r="F23" s="9">
        <f>1079.41+1834.42</f>
        <v>2913.83</v>
      </c>
      <c r="G23" s="9">
        <f>1079.41+1830.47</f>
        <v>2909.88</v>
      </c>
      <c r="H23" s="9">
        <f>1079.41+1833.09</f>
        <v>2912.5</v>
      </c>
      <c r="I23" s="9">
        <f>1079.41+1835.73</f>
        <v>2915.1400000000003</v>
      </c>
      <c r="J23" s="9">
        <f>1079.41+1835.73</f>
        <v>2915.1400000000003</v>
      </c>
      <c r="K23" s="9">
        <f>1079.41+1830.48</f>
        <v>2909.8900000000003</v>
      </c>
      <c r="L23" s="9">
        <f>1079.41+1827.84</f>
        <v>2907.25</v>
      </c>
      <c r="M23" s="9">
        <f>1079.41+1830.48</f>
        <v>2909.8900000000003</v>
      </c>
      <c r="N23" s="9">
        <f>1079.41+1834.41</f>
        <v>2913.82</v>
      </c>
      <c r="O23" s="4"/>
      <c r="P23" s="39">
        <f>SUM(C23:N23)</f>
        <v>34927.800000000003</v>
      </c>
    </row>
    <row r="24" spans="2:16" x14ac:dyDescent="0.45">
      <c r="B24" s="7" t="s">
        <v>3</v>
      </c>
      <c r="C24" s="40">
        <f t="shared" ref="C24:N24" si="2">SUM(C22:C23)</f>
        <v>8509.25</v>
      </c>
      <c r="D24" s="40">
        <f t="shared" si="2"/>
        <v>8511.89</v>
      </c>
      <c r="E24" s="40">
        <f t="shared" si="2"/>
        <v>8509.25</v>
      </c>
      <c r="F24" s="40">
        <f t="shared" si="2"/>
        <v>8517.14</v>
      </c>
      <c r="G24" s="40">
        <f t="shared" si="2"/>
        <v>8513.19</v>
      </c>
      <c r="H24" s="40">
        <f t="shared" si="2"/>
        <v>8515.8100000000013</v>
      </c>
      <c r="I24" s="40">
        <f t="shared" si="2"/>
        <v>8518.4500000000007</v>
      </c>
      <c r="J24" s="40">
        <f t="shared" si="2"/>
        <v>8518.4500000000007</v>
      </c>
      <c r="K24" s="40">
        <f t="shared" si="2"/>
        <v>8513.2000000000007</v>
      </c>
      <c r="L24" s="40">
        <f t="shared" si="2"/>
        <v>8510.5600000000013</v>
      </c>
      <c r="M24" s="40">
        <f t="shared" si="2"/>
        <v>8513.2000000000007</v>
      </c>
      <c r="N24" s="40">
        <f t="shared" si="2"/>
        <v>8517.130000000001</v>
      </c>
      <c r="O24" s="4"/>
      <c r="P24" s="41">
        <f>SUM(C24:N24)</f>
        <v>102167.51999999999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1075.75</v>
      </c>
      <c r="D26" s="44">
        <f t="shared" si="3"/>
        <v>613.11000000000058</v>
      </c>
      <c r="E26" s="44">
        <f t="shared" si="3"/>
        <v>615.75</v>
      </c>
      <c r="F26" s="44">
        <f t="shared" si="3"/>
        <v>-82.139999999999418</v>
      </c>
      <c r="G26" s="44">
        <f t="shared" si="3"/>
        <v>-768.19000000000051</v>
      </c>
      <c r="H26" s="44">
        <f t="shared" si="3"/>
        <v>149.18999999999869</v>
      </c>
      <c r="I26" s="44">
        <f t="shared" si="3"/>
        <v>-773.45000000000073</v>
      </c>
      <c r="J26" s="44">
        <f t="shared" si="3"/>
        <v>1066.5499999999993</v>
      </c>
      <c r="K26" s="44">
        <f t="shared" si="3"/>
        <v>1071.7999999999993</v>
      </c>
      <c r="L26" s="44">
        <f t="shared" si="3"/>
        <v>1074.4399999999987</v>
      </c>
      <c r="M26" s="44">
        <f t="shared" si="3"/>
        <v>-78.200000000000728</v>
      </c>
      <c r="N26" s="44">
        <f t="shared" si="3"/>
        <v>607.86999999999898</v>
      </c>
      <c r="P26" s="54">
        <f>SUM(C26:N26)</f>
        <v>4572.4799999999941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000F-1FEB-4B9E-9C9E-A0DE1F099369}">
  <dimension ref="B1:P26"/>
  <sheetViews>
    <sheetView tabSelected="1" workbookViewId="0">
      <selection activeCell="G12" sqref="G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45">
      <c r="B7" s="8" t="s">
        <v>20</v>
      </c>
      <c r="C7" s="33">
        <v>22</v>
      </c>
      <c r="D7" s="33">
        <v>21</v>
      </c>
      <c r="E7" s="33"/>
      <c r="F7" s="60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43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ref="D8" si="1">D7-D6</f>
        <v>2</v>
      </c>
      <c r="E8" s="32">
        <f t="shared" ref="E8" si="2">E7-E6</f>
        <v>0</v>
      </c>
      <c r="F8" s="32">
        <f t="shared" ref="F8" si="3">F7-F6</f>
        <v>0</v>
      </c>
      <c r="G8" s="32">
        <f t="shared" ref="G8" si="4">G7-G6</f>
        <v>0</v>
      </c>
      <c r="H8" s="32">
        <f t="shared" ref="H8" si="5">H7-H6</f>
        <v>0</v>
      </c>
      <c r="I8" s="32">
        <f t="shared" ref="I8" si="6">I7-I6</f>
        <v>0</v>
      </c>
      <c r="J8" s="32">
        <f t="shared" ref="J8" si="7">J7-J6</f>
        <v>0</v>
      </c>
      <c r="K8" s="32">
        <f t="shared" ref="K8" si="8">K7-K6</f>
        <v>0</v>
      </c>
      <c r="L8" s="32">
        <f t="shared" ref="L8" si="9">L7-L6</f>
        <v>0</v>
      </c>
      <c r="M8" s="32">
        <f t="shared" ref="M8" si="10">M7-M6</f>
        <v>0</v>
      </c>
      <c r="N8" s="32">
        <f t="shared" ref="N8" si="11">N7-N6</f>
        <v>0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C11*Params!$C$6*(1-Params!$C$3)-Params!$C$4</f>
        <v>10247.4</v>
      </c>
      <c r="D17" s="9">
        <f>D11*Params!$C$6*(1-Params!$C$3)-Params!$C$4</f>
        <v>9778.2000000000007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20025.599999999999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2">SUM(C17:C18)</f>
        <v>10247.4</v>
      </c>
      <c r="D19" s="25">
        <f t="shared" si="12"/>
        <v>9778.2000000000007</v>
      </c>
      <c r="E19" s="25">
        <f t="shared" si="12"/>
        <v>0</v>
      </c>
      <c r="F19" s="25">
        <f t="shared" si="12"/>
        <v>0</v>
      </c>
      <c r="G19" s="25">
        <f t="shared" si="12"/>
        <v>0</v>
      </c>
      <c r="H19" s="25">
        <f t="shared" si="12"/>
        <v>0</v>
      </c>
      <c r="I19" s="25">
        <f t="shared" si="12"/>
        <v>0</v>
      </c>
      <c r="J19" s="25">
        <f t="shared" si="12"/>
        <v>0</v>
      </c>
      <c r="K19" s="25">
        <f t="shared" si="12"/>
        <v>0</v>
      </c>
      <c r="L19" s="25">
        <f t="shared" si="12"/>
        <v>0</v>
      </c>
      <c r="M19" s="25">
        <f t="shared" si="12"/>
        <v>0</v>
      </c>
      <c r="N19" s="25">
        <f t="shared" si="12"/>
        <v>0</v>
      </c>
      <c r="O19" s="5"/>
      <c r="P19" s="38">
        <f>SUM(C19:N19)</f>
        <v>20025.599999999999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5596.72</v>
      </c>
      <c r="D22" s="9">
        <v>5596.72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11193.44</v>
      </c>
    </row>
    <row r="23" spans="2:16" x14ac:dyDescent="0.45">
      <c r="B23" s="8" t="s">
        <v>8</v>
      </c>
      <c r="C23" s="9">
        <f>1092.85+1844.46</f>
        <v>2937.31</v>
      </c>
      <c r="D23" s="9">
        <f>1092.85+1844.46</f>
        <v>2937.31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5874.62</v>
      </c>
    </row>
    <row r="24" spans="2:16" x14ac:dyDescent="0.45">
      <c r="B24" s="7" t="s">
        <v>3</v>
      </c>
      <c r="C24" s="40">
        <f t="shared" ref="C24:N24" si="13">SUM(C22:C23)</f>
        <v>8534.0300000000007</v>
      </c>
      <c r="D24" s="40">
        <f t="shared" si="13"/>
        <v>8534.0300000000007</v>
      </c>
      <c r="E24" s="40">
        <f t="shared" si="13"/>
        <v>0</v>
      </c>
      <c r="F24" s="40">
        <f t="shared" si="13"/>
        <v>0</v>
      </c>
      <c r="G24" s="40">
        <f t="shared" si="13"/>
        <v>0</v>
      </c>
      <c r="H24" s="40">
        <f t="shared" si="13"/>
        <v>0</v>
      </c>
      <c r="I24" s="40">
        <f t="shared" si="13"/>
        <v>0</v>
      </c>
      <c r="J24" s="40">
        <f t="shared" si="13"/>
        <v>0</v>
      </c>
      <c r="K24" s="40">
        <f t="shared" si="13"/>
        <v>0</v>
      </c>
      <c r="L24" s="40">
        <f t="shared" si="13"/>
        <v>0</v>
      </c>
      <c r="M24" s="40">
        <f t="shared" si="13"/>
        <v>0</v>
      </c>
      <c r="N24" s="40">
        <f t="shared" si="13"/>
        <v>0</v>
      </c>
      <c r="O24" s="4"/>
      <c r="P24" s="41">
        <f>SUM(C24:N24)</f>
        <v>17068.060000000001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14">C19-C24</f>
        <v>1713.369999999999</v>
      </c>
      <c r="D26" s="44">
        <f t="shared" si="14"/>
        <v>1244.17</v>
      </c>
      <c r="E26" s="44">
        <f t="shared" si="14"/>
        <v>0</v>
      </c>
      <c r="F26" s="44">
        <f t="shared" si="14"/>
        <v>0</v>
      </c>
      <c r="G26" s="44">
        <f t="shared" si="14"/>
        <v>0</v>
      </c>
      <c r="H26" s="44">
        <f t="shared" si="14"/>
        <v>0</v>
      </c>
      <c r="I26" s="44">
        <f t="shared" si="14"/>
        <v>0</v>
      </c>
      <c r="J26" s="44">
        <f t="shared" si="14"/>
        <v>0</v>
      </c>
      <c r="K26" s="44">
        <f t="shared" si="14"/>
        <v>0</v>
      </c>
      <c r="L26" s="44">
        <f t="shared" si="14"/>
        <v>0</v>
      </c>
      <c r="M26" s="44">
        <f t="shared" si="14"/>
        <v>0</v>
      </c>
      <c r="N26" s="44">
        <f t="shared" si="14"/>
        <v>0</v>
      </c>
      <c r="P26" s="54">
        <f>SUM(C26:N26)</f>
        <v>2957.5399999999991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500</v>
      </c>
    </row>
    <row r="6" spans="2:3" ht="24" customHeight="1" x14ac:dyDescent="0.45">
      <c r="B6" s="61" t="s">
        <v>39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'2023'!P26+'2024'!P26</f>
        <v>7530.0199999999932</v>
      </c>
    </row>
    <row r="4" spans="2:3" ht="16.899999999999999" customHeight="1" x14ac:dyDescent="0.45">
      <c r="B4" s="34" t="s">
        <v>26</v>
      </c>
      <c r="C4" s="36">
        <f>SUM('2023'!P12)+('2024'!P12)</f>
        <v>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2024-03-04T17:53:36Z</dcterms:modified>
</cp:coreProperties>
</file>