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D939977F-F5C9-4DA7-B39F-73F3791F766B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6" l="1"/>
  <c r="E28" i="16"/>
  <c r="F28" i="16"/>
  <c r="G28" i="16"/>
  <c r="H28" i="16"/>
  <c r="I28" i="16"/>
  <c r="J28" i="16"/>
  <c r="K28" i="16"/>
  <c r="L28" i="16"/>
  <c r="M28" i="16"/>
  <c r="N28" i="16"/>
  <c r="D28" i="16"/>
  <c r="D24" i="16"/>
  <c r="D23" i="16"/>
  <c r="D25" i="16" s="1"/>
  <c r="P24" i="16"/>
  <c r="P23" i="16"/>
  <c r="C26" i="16"/>
  <c r="D26" i="16"/>
  <c r="P26" i="16"/>
  <c r="P25" i="16" l="1"/>
  <c r="C28" i="16"/>
  <c r="P28" i="16" s="1"/>
  <c r="J30" i="16" l="1"/>
  <c r="P22" i="16"/>
  <c r="N19" i="16"/>
  <c r="N30" i="16" s="1"/>
  <c r="M19" i="16"/>
  <c r="M30" i="16" s="1"/>
  <c r="L19" i="16"/>
  <c r="L30" i="16" s="1"/>
  <c r="K19" i="16"/>
  <c r="K30" i="16" s="1"/>
  <c r="J19" i="16"/>
  <c r="I19" i="16"/>
  <c r="I30" i="16" s="1"/>
  <c r="H19" i="16"/>
  <c r="H30" i="16" s="1"/>
  <c r="G19" i="16"/>
  <c r="G30" i="16" s="1"/>
  <c r="F19" i="16"/>
  <c r="F30" i="16" s="1"/>
  <c r="E19" i="16"/>
  <c r="E30" i="16" s="1"/>
  <c r="D19" i="16"/>
  <c r="D30" i="16" s="1"/>
  <c r="P18" i="16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7" i="15"/>
  <c r="E27" i="15"/>
  <c r="N25" i="15"/>
  <c r="M25" i="15"/>
  <c r="L25" i="15"/>
  <c r="H25" i="15"/>
  <c r="G25" i="15"/>
  <c r="F25" i="15"/>
  <c r="E25" i="15"/>
  <c r="D25" i="15"/>
  <c r="C25" i="15"/>
  <c r="P24" i="15"/>
  <c r="N23" i="15"/>
  <c r="M23" i="15"/>
  <c r="L23" i="15"/>
  <c r="K23" i="15"/>
  <c r="K25" i="15" s="1"/>
  <c r="J23" i="15"/>
  <c r="P23" i="15" s="1"/>
  <c r="I23" i="15"/>
  <c r="I25" i="15" s="1"/>
  <c r="P22" i="15"/>
  <c r="L19" i="15"/>
  <c r="L27" i="15" s="1"/>
  <c r="K19" i="15"/>
  <c r="J19" i="15"/>
  <c r="H19" i="15"/>
  <c r="H27" i="15" s="1"/>
  <c r="G19" i="15"/>
  <c r="F19" i="15"/>
  <c r="F27" i="15" s="1"/>
  <c r="E19" i="15"/>
  <c r="D19" i="15"/>
  <c r="D27" i="15" s="1"/>
  <c r="C19" i="15"/>
  <c r="P18" i="15"/>
  <c r="N17" i="15"/>
  <c r="N19" i="15" s="1"/>
  <c r="N27" i="15" s="1"/>
  <c r="M17" i="15"/>
  <c r="M19" i="15" s="1"/>
  <c r="M27" i="15" s="1"/>
  <c r="L17" i="15"/>
  <c r="K17" i="15"/>
  <c r="J17" i="15"/>
  <c r="I17" i="15"/>
  <c r="I19" i="15" s="1"/>
  <c r="I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8" i="16" l="1"/>
  <c r="P17" i="16"/>
  <c r="J27" i="15"/>
  <c r="P19" i="16"/>
  <c r="C30" i="16"/>
  <c r="P30" i="16" s="1"/>
  <c r="K27" i="15"/>
  <c r="P19" i="15"/>
  <c r="J25" i="15"/>
  <c r="P25" i="15" s="1"/>
  <c r="P17" i="15"/>
  <c r="C27" i="15"/>
  <c r="P27" i="15" s="1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<sst xmlns="http://schemas.openxmlformats.org/spreadsheetml/2006/main" count="78" uniqueCount="43">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</sst>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N19" sqref="N1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45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tabSelected="1" workbookViewId="0">
      <selection activeCell="D28" sqref="D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45">
      <c r="B7" s="8" t="s">
        <v>20</v>
      </c>
      <c r="C7" s="33">
        <v>15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35</v>
      </c>
    </row>
    <row r="8" spans="2:16" x14ac:dyDescent="0.45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15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35</v>
      </c>
    </row>
    <row r="12" spans="2:16" x14ac:dyDescent="0.45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22390</v>
      </c>
    </row>
    <row r="18" spans="2:16" x14ac:dyDescent="0.45">
      <c r="B18" s="8" t="s">
        <v>14</v>
      </c>
      <c r="C18" s="9"/>
      <c r="D18" s="9">
        <v>991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991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23381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7773.68</v>
      </c>
      <c r="D22" s="9">
        <v>6461.86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14235.54</v>
      </c>
    </row>
    <row r="23" spans="2:16" s="65" customFormat="1" x14ac:dyDescent="0.45">
      <c r="B23" s="62" t="s">
        <v>40</v>
      </c>
      <c r="C23" s="63"/>
      <c r="D23" s="63">
        <f>(7263.71/5)*(1-9.7%)</f>
        <v>1311.826026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69">
        <f t="shared" ref="P23:P25" si="2">SUM(C23:N23)</f>
        <v>1311.826026</v>
      </c>
    </row>
    <row r="24" spans="2:16" x14ac:dyDescent="0.45">
      <c r="B24" s="66" t="s">
        <v>41</v>
      </c>
      <c r="C24" s="67"/>
      <c r="D24" s="67">
        <f>(7263.71/5)*9.7%</f>
        <v>140.91597399999998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4"/>
      <c r="P24" s="70">
        <f t="shared" si="2"/>
        <v>140.91597399999998</v>
      </c>
    </row>
    <row r="25" spans="2:16" ht="15" customHeight="1" x14ac:dyDescent="0.45">
      <c r="B25" s="68" t="s">
        <v>42</v>
      </c>
      <c r="C25" s="67"/>
      <c r="D25" s="67">
        <f>D23*0.02</f>
        <v>26.236520519999999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4"/>
      <c r="P25" s="70">
        <f t="shared" si="2"/>
        <v>26.236520519999999</v>
      </c>
    </row>
    <row r="26" spans="2:16" x14ac:dyDescent="0.45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4"/>
      <c r="P26" s="39">
        <f>SUM(C26:N26)</f>
        <v>8605.2000000000007</v>
      </c>
    </row>
    <row r="27" spans="2:16" x14ac:dyDescent="0.45">
      <c r="B27" s="60" t="s">
        <v>39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4"/>
      <c r="P27" s="39">
        <f>SUM(C27:N27)</f>
        <v>0</v>
      </c>
    </row>
    <row r="28" spans="2:16" ht="15" customHeight="1" x14ac:dyDescent="0.45">
      <c r="B28" s="7" t="s">
        <v>3</v>
      </c>
      <c r="C28" s="40">
        <f>SUM(C22:C26)</f>
        <v>12137.53</v>
      </c>
      <c r="D28" s="40">
        <f>SUM(D22:D27)</f>
        <v>12182.18852052</v>
      </c>
      <c r="E28" s="40">
        <f t="shared" ref="E28:N28" si="3">SUM(E22:E27)</f>
        <v>0</v>
      </c>
      <c r="F28" s="40">
        <f t="shared" si="3"/>
        <v>0</v>
      </c>
      <c r="G28" s="40">
        <f t="shared" si="3"/>
        <v>0</v>
      </c>
      <c r="H28" s="40">
        <f t="shared" si="3"/>
        <v>0</v>
      </c>
      <c r="I28" s="40">
        <f t="shared" si="3"/>
        <v>0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"/>
      <c r="P28" s="41">
        <f>SUM(C28:N28)</f>
        <v>24319.71852052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4">C19-C28</f>
        <v>-2552.5300000000007</v>
      </c>
      <c r="D30" s="44">
        <f t="shared" si="4"/>
        <v>1613.8114794800003</v>
      </c>
      <c r="E30" s="44">
        <f t="shared" si="4"/>
        <v>0</v>
      </c>
      <c r="F30" s="44">
        <f t="shared" si="4"/>
        <v>0</v>
      </c>
      <c r="G30" s="44">
        <f t="shared" si="4"/>
        <v>0</v>
      </c>
      <c r="H30" s="44">
        <f t="shared" si="4"/>
        <v>0</v>
      </c>
      <c r="I30" s="44">
        <f t="shared" si="4"/>
        <v>0</v>
      </c>
      <c r="J30" s="44">
        <f t="shared" si="4"/>
        <v>0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P30" s="54">
        <f>SUM(C30:M30)</f>
        <v>-938.71852052000031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22</v>
      </c>
      <c r="C2" s="74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23</v>
      </c>
      <c r="C2" s="75"/>
    </row>
    <row r="3" spans="2:3" ht="16.899999999999999" customHeight="1" x14ac:dyDescent="0.45">
      <c r="B3" s="34" t="s">
        <v>24</v>
      </c>
      <c r="C3" s="35">
        <f>'2023'!P27+'2024'!P30</f>
        <v>8394.7314794800022</v>
      </c>
    </row>
    <row r="4" spans="2:3" ht="16.899999999999999" customHeight="1" x14ac:dyDescent="0.45">
      <c r="B4" s="34" t="s">
        <v>26</v>
      </c>
      <c r="C4" s="36">
        <f>SUM('2023'!P12)+('2024'!P12)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2024-03-15T10:38:22Z</dcterms:modified>
</cp:coreProperties>
</file>