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C2DD5AB8-D732-412E-B701-360F0A803069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'2024'!$B$26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<sst xmlns="http://schemas.openxmlformats.org/spreadsheetml/2006/main" count="108" uniqueCount="41">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</sst>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workbookViewId="0">
      <x:selection activeCell="N32" sqref="N32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45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18</x:v>
      </x:c>
      <x:c r="N7" s="33">
        <x:v>10</x:v>
      </x:c>
      <x:c r="O7" s="31"/>
      <x:c r="P7" s="53">
        <x:f>SUM(C7:N7)</x:f>
        <x:v>228</x:v>
      </x:c>
    </x:row>
    <x:row r="8" spans="2:16" x14ac:dyDescent="0.45">
      <x:c r="B8" s="16" t="s">
        <x:v>21</x:v>
      </x:c>
      <x:c r="C8" s="32">
        <x:f t="shared" ref="C8:N8" si="0">C7-C6</x:f>
        <x:v>3</x:v>
      </x:c>
      <x:c r="D8" s="32">
        <x:f t="shared" si="0"/>
        <x:v>-4</x:v>
      </x:c>
      <x:c r="E8" s="32">
        <x:f t="shared" si="0"/>
        <x:v>4</x:v>
      </x:c>
      <x:c r="F8" s="32">
        <x:f t="shared" si="0"/>
        <x:v>0</x:v>
      </x:c>
      <x:c r="G8" s="32">
        <x:f t="shared" si="0"/>
        <x:v>0</x:v>
      </x:c>
      <x:c r="H8" s="32">
        <x:f t="shared" si="0"/>
        <x:v>-2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-9</x:v>
      </x:c>
      <x:c r="O8" s="31"/>
      <x:c r="P8" s="53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18</x:v>
      </x:c>
      <x:c r="N11" s="10">
        <x:v>10</x:v>
      </x:c>
      <x:c r="P11" s="54">
        <x:f>SUM(C11:N11)</x:f>
        <x:v>228</x:v>
      </x:c>
    </x:row>
    <x:row r="12" spans="2:16" x14ac:dyDescent="0.45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>
        <x:v>3</x:v>
      </x:c>
      <x:c r="N12" s="11">
        <x:v>10</x:v>
      </x:c>
      <x:c r="P12" s="54">
        <x:f>SUM(C12:N12)</x:f>
        <x:v>23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>
        <x:v>9</x:v>
      </x:c>
      <x:c r="L14" s="20"/>
      <x:c r="M14" s="20"/>
      <x:c r="N14" s="20"/>
      <x:c r="P14" s="54">
        <x:f>SUM(C14:N14)</x:f>
        <x:v>9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9713.8000000000011</x:v>
      </x:c>
      <x:c r="G17" s="9">
        <x:f>G11*Params!$C$5*(1-Params!$C$3)-Params!$C$4</x:f>
        <x:v>9713.8000000000011</x:v>
      </x:c>
      <x:c r="H17" s="9">
        <x:f>H11*Params!$C$5*(1-Params!$C$3)-Params!$C$4</x:f>
        <x:v>8683.4</x:v>
      </x:c>
      <x:c r="I17" s="9">
        <x:f>I11*Params!$C$5*(1-Params!$C$3)-Params!$C$4</x:f>
        <x:v>10229</x:v>
      </x:c>
      <x:c r="J17" s="9">
        <x:f>J11*Params!$C$5*(1-Params!$C$3)-Params!$C$4</x:f>
        <x:v>11259.4</x:v>
      </x:c>
      <x:c r="K17" s="9">
        <x:f>K11*Params!$C$5*(1-Params!$C$3)-Params!$C$4</x:f>
        <x:v>10744.2</x:v>
      </x:c>
      <x:c r="L17" s="9">
        <x:f>L11*Params!$C$6*(1-Params!$C$3)-Params!$C$4</x:f>
        <x:v>11664.2</x:v>
      </x:c>
      <x:c r="M17" s="9">
        <x:f>M11*Params!$C$6*(1-Params!$C$3)-Params!$C$4</x:f>
        <x:v>9529.8000000000011</x:v>
      </x:c>
      <x:c r="N17" s="9">
        <x:f>N11*Params!$C$6*(1-Params!$C$3)-Params!$C$4</x:f>
        <x:v>5261</x:v>
      </x:c>
      <x:c r="O17" s="4"/>
      <x:c r="P17" s="37">
        <x:f>SUM(C17:N17)</x:f>
        <x:v>117485.59999999999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>
        <x:v>976</x:v>
      </x:c>
      <x:c r="L18" s="9"/>
      <x:c r="M18" s="9"/>
      <x:c r="N18" s="9"/>
      <x:c r="O18" s="4"/>
      <x:c r="P18" s="37">
        <x:f t="shared" ref="P18" si="1">SUM(C18:N18)</x:f>
        <x:v>976</x:v>
      </x:c>
    </x:row>
    <x:row r="19" spans="2:16" x14ac:dyDescent="0.45">
      <x:c r="B19" s="24" t="s">
        <x:v>2</x:v>
      </x:c>
      <x:c r="C19" s="25">
        <x:f t="shared" ref="C19:N19" si="2">SUM(C17:C18)</x:f>
        <x:v>11259.4</x:v>
      </x:c>
      <x:c r="D19" s="25">
        <x:f t="shared" si="2"/>
        <x:v>7653</x:v>
      </x:c>
      <x:c r="E19" s="25">
        <x:f t="shared" si="2"/>
        <x:v>11774.6</x:v>
      </x:c>
      <x:c r="F19" s="25">
        <x:f t="shared" si="2"/>
        <x:v>9713.8000000000011</x:v>
      </x:c>
      <x:c r="G19" s="25">
        <x:f t="shared" si="2"/>
        <x:v>9713.8000000000011</x:v>
      </x:c>
      <x:c r="H19" s="25">
        <x:f t="shared" si="2"/>
        <x:v>8683.4</x:v>
      </x:c>
      <x:c r="I19" s="25">
        <x:f t="shared" si="2"/>
        <x:v>10229</x:v>
      </x:c>
      <x:c r="J19" s="25">
        <x:f t="shared" si="2"/>
        <x:v>11259.4</x:v>
      </x:c>
      <x:c r="K19" s="25">
        <x:f t="shared" si="2"/>
        <x:v>11720.2</x:v>
      </x:c>
      <x:c r="L19" s="25">
        <x:f t="shared" si="2"/>
        <x:v>11664.2</x:v>
      </x:c>
      <x:c r="M19" s="25">
        <x:f t="shared" si="2"/>
        <x:v>9529.8000000000011</x:v>
      </x:c>
      <x:c r="N19" s="25">
        <x:f t="shared" si="2"/>
        <x:v>5261</x:v>
      </x:c>
      <x:c r="O19" s="5"/>
      <x:c r="P19" s="38">
        <x:f>SUM(C19:N19)</x:f>
        <x:v>118461.59999999999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>
        <x:v>6209.39</x:v>
      </x:c>
      <x:c r="L22" s="9">
        <x:v>6209.39</x:v>
      </x:c>
      <x:c r="M22" s="9">
        <x:v>6209.39</x:v>
      </x:c>
      <x:c r="N22" s="9">
        <x:v>11637.57</x:v>
      </x:c>
      <x:c r="O22" s="4"/>
      <x:c r="P22" s="39">
        <x:f>SUM(C22:N22)</x:f>
        <x:v>80008.510000000009</x:v>
      </x:c>
    </x:row>
    <x:row r="23" spans="2:16" x14ac:dyDescent="0.45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  <x:v>3524.88</x:v>
      </x:c>
      <x:c r="I23" s="9">
        <x:f>1191.9+2389.58</x:f>
        <x:v>3581.48</x:v>
      </x:c>
      <x:c r="J23" s="9">
        <x:f>1176.65+2348.23</x:f>
        <x:v>3524.88</x:v>
      </x:c>
      <x:c r="K23" s="9">
        <x:f>1176.65+2348.23</x:f>
        <x:v>3524.88</x:v>
      </x:c>
      <x:c r="L23" s="9">
        <x:f>1176.65+2348.23</x:f>
        <x:v>3524.88</x:v>
      </x:c>
      <x:c r="M23" s="9">
        <x:f>1176.65+2348.23</x:f>
        <x:v>3524.88</x:v>
      </x:c>
      <x:c r="N23" s="9">
        <x:f>1748.47+2356.12</x:f>
        <x:v>4104.59</x:v>
      </x:c>
      <x:c r="O23" s="4"/>
      <x:c r="P23" s="39">
        <x:f>SUM(C23:N23)</x:f>
        <x:v>42943.69</x:v>
      </x:c>
    </x:row>
    <x:row r="24" spans="2:16" x14ac:dyDescent="0.45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 spans="2:16" x14ac:dyDescent="0.45">
      <x:c r="B25" s="7" t="s">
        <x:v>3</x:v>
      </x:c>
      <x:c r="C25" s="40">
        <x:f t="shared" ref="C25:N25" si="3">SUM(C22:C24)</x:f>
        <x:v>10732.83</x:v>
      </x:c>
      <x:c r="D25" s="40">
        <x:f t="shared" si="3"/>
        <x:v>9732.83</x:v>
      </x:c>
      <x:c r="E25" s="40">
        <x:f t="shared" si="3"/>
        <x:v>9745.9700000000012</x:v>
      </x:c>
      <x:c r="F25" s="40">
        <x:f t="shared" si="3"/>
        <x:v>9732.83</x:v>
      </x:c>
      <x:c r="G25" s="40">
        <x:f t="shared" si="3"/>
        <x:v>9735.7100000000009</x:v>
      </x:c>
      <x:c r="H25" s="40">
        <x:f t="shared" si="3"/>
        <x:v>9734.27</x:v>
      </x:c>
      <x:c r="I25" s="40">
        <x:f t="shared" si="3"/>
        <x:v>9858.52</x:v>
      </x:c>
      <x:c r="J25" s="40">
        <x:f t="shared" si="3"/>
        <x:v>9734.27</x:v>
      </x:c>
      <x:c r="K25" s="40">
        <x:f t="shared" si="3"/>
        <x:v>9734.27</x:v>
      </x:c>
      <x:c r="L25" s="40">
        <x:f t="shared" si="3"/>
        <x:v>9734.27</x:v>
      </x:c>
      <x:c r="M25" s="40">
        <x:f t="shared" si="3"/>
        <x:v>9734.27</x:v>
      </x:c>
      <x:c r="N25" s="40">
        <x:f t="shared" si="3"/>
        <x:v>15742.16</x:v>
      </x:c>
      <x:c r="O25" s="4"/>
      <x:c r="P25" s="41">
        <x:f>SUM(C25:N25)</x:f>
        <x:v>123952.20000000003</x:v>
      </x:c>
    </x:row>
    <x:row r="26" spans="2:16" x14ac:dyDescent="0.45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45">
      <x:c r="B27" s="43" t="s">
        <x:v>25</x:v>
      </x:c>
      <x:c r="C27" s="44">
        <x:f t="shared" ref="C27:N27" si="4">C19-C25</x:f>
        <x:v>526.56999999999971</x:v>
      </x:c>
      <x:c r="D27" s="44">
        <x:f t="shared" si="4"/>
        <x:v>-2079.83</x:v>
      </x:c>
      <x:c r="E27" s="44">
        <x:f t="shared" si="4"/>
        <x:v>2028.6299999999992</x:v>
      </x:c>
      <x:c r="F27" s="44">
        <x:f t="shared" si="4"/>
        <x:v>-19.029999999998836</x:v>
      </x:c>
      <x:c r="G27" s="44">
        <x:f t="shared" si="4"/>
        <x:v>-21.909999999999854</x:v>
      </x:c>
      <x:c r="H27" s="44">
        <x:f t="shared" si="4"/>
        <x:v>-1050.8700000000008</x:v>
      </x:c>
      <x:c r="I27" s="44">
        <x:f t="shared" si="4"/>
        <x:v>370.47999999999956</x:v>
      </x:c>
      <x:c r="J27" s="44">
        <x:f t="shared" si="4"/>
        <x:v>1525.1299999999992</x:v>
      </x:c>
      <x:c r="K27" s="44">
        <x:f t="shared" si="4"/>
        <x:v>1985.9300000000003</x:v>
      </x:c>
      <x:c r="L27" s="44">
        <x:f t="shared" si="4"/>
        <x:v>1929.9300000000003</x:v>
      </x:c>
      <x:c r="M27" s="44">
        <x:f t="shared" si="4"/>
        <x:v>-204.46999999999935</x:v>
      </x:c>
      <x:c r="N27" s="44">
        <x:f t="shared" si="4"/>
        <x:v>-10481.16</x:v>
      </x:c>
      <x:c r="P27" s="55">
        <x:f>SUM(C27:N27)</x:f>
        <x:v>-5490.6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FFE9D9-4EC4-4418-B6B0-2B8E7D990779}" mc:Ignorable="x14ac xr xr2 xr3">
  <x:dimension ref="B1:P26"/>
  <x:sheetViews>
    <x:sheetView tabSelected="1" workbookViewId="0">
      <x:selection activeCell="J31" sqref="J31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3">
        <x:f>SUM(C6:N6)</x:f>
        <x:v>0</x:v>
      </x:c>
    </x:row>
    <x:row r="7">
      <x:c r="B7" s="8" t="s">
        <x:v>20</x:v>
      </x:c>
      <x:c r="C7" s="33">
        <x:v>22</x:v>
      </x:c>
      <x:c r="D7" s="33">
        <x:v>21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3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4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4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C11*Params!$C$6*(1-Params!$C$3)-Params!$C$4</x:f>
      </x:c>
      <x:c r="D17" s="9">
        <x:f>D11*Params!$C$6*(1-Params!$C$3)-Params!$C$4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6202.71</x:v>
      </x:c>
      <x:c r="D22" s="9">
        <x:v>6202.71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1190.18+2391.76</x:f>
      </x:c>
      <x:c r="D23" s="9">
        <x:f>1190.18+2365.45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5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  <x:row r="6" spans="2:3" ht="22.9" customHeight="1" x14ac:dyDescent="0.45">
      <x:c r="B6" s="29" t="s">
        <x:v>40</x:v>
      </x:c>
      <x:c r="C6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'2022'!P26+'2023'!P27+'2024'!P26</x:f>
        <x:v>-6040.8799999999992</x:v>
      </x:c>
    </x:row>
    <x:row r="4" spans="2:3" ht="16.899999999999999" customHeight="1" x14ac:dyDescent="0.45">
      <x:c r="B4" s="34" t="s">
        <x:v>26</x:v>
      </x:c>
      <x:c r="C4" s="36">
        <x:f>SUM('2022'!P12)+('2023'!P12)+('2024'!P12)</x:f>
        <x:v>28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2024-03-04T14:13:18Z</dcterms:modified>
</cp:coreProperties>
</file>