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87E608B2-66CB-4513-B54B-9C2779D97426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'2024'!$B$29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7" i="15" l="1"/>
  <c r="F27" i="15"/>
  <c r="G27" i="15"/>
  <c r="H27" i="15"/>
  <c r="I27" i="15"/>
  <c r="J27" i="15"/>
  <c r="K27" i="15"/>
  <c r="L27" i="15"/>
  <c r="M27" i="15"/>
  <c r="N27" i="15"/>
  <c r="P26" i="15"/>
  <c r="D27" i="15"/>
  <c r="D26" i="15"/>
  <c r="P32" i="15"/>
  <c r="P31" i="15"/>
  <c r="P25" i="15"/>
  <c r="P23" i="15"/>
  <c r="F20" i="15"/>
  <c r="E20" i="15"/>
  <c r="D20" i="15"/>
  <c r="P18" i="15"/>
  <c r="N20" i="15"/>
  <c r="M20" i="15"/>
  <c r="L20" i="15"/>
  <c r="K20" i="15"/>
  <c r="J20" i="15"/>
  <c r="I20" i="15"/>
  <c r="H20" i="15"/>
  <c r="G20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M25" i="14"/>
  <c r="F25" i="14"/>
  <c r="E25" i="14"/>
  <c r="D25" i="14"/>
  <c r="C25" i="14"/>
  <c r="P24" i="14"/>
  <c r="N23" i="14"/>
  <c r="N25" i="14" s="1"/>
  <c r="M23" i="14"/>
  <c r="L23" i="14"/>
  <c r="L25" i="14" s="1"/>
  <c r="K23" i="14"/>
  <c r="K25" i="14" s="1"/>
  <c r="J23" i="14"/>
  <c r="J25" i="14" s="1"/>
  <c r="I23" i="14"/>
  <c r="I25" i="14" s="1"/>
  <c r="H23" i="14"/>
  <c r="H25" i="14" s="1"/>
  <c r="G23" i="14"/>
  <c r="P22" i="14"/>
  <c r="F19" i="14"/>
  <c r="F27" i="14" s="1"/>
  <c r="E19" i="14"/>
  <c r="E27" i="14" s="1"/>
  <c r="D19" i="14"/>
  <c r="D27" i="14" s="1"/>
  <c r="C19" i="14"/>
  <c r="C27" i="14" s="1"/>
  <c r="P18" i="14"/>
  <c r="N17" i="14"/>
  <c r="N19" i="14" s="1"/>
  <c r="M17" i="14"/>
  <c r="M19" i="14" s="1"/>
  <c r="M27" i="14" s="1"/>
  <c r="L17" i="14"/>
  <c r="L19" i="14" s="1"/>
  <c r="K17" i="14"/>
  <c r="K19" i="14" s="1"/>
  <c r="K27" i="14" s="1"/>
  <c r="J17" i="14"/>
  <c r="J19" i="14" s="1"/>
  <c r="J27" i="14" s="1"/>
  <c r="I17" i="14"/>
  <c r="I19" i="14" s="1"/>
  <c r="I27" i="14" s="1"/>
  <c r="H17" i="14"/>
  <c r="H19" i="14" s="1"/>
  <c r="G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9" i="15" l="1"/>
  <c r="L27" i="14"/>
  <c r="N27" i="14"/>
  <c r="H27" i="14"/>
  <c r="P8" i="14"/>
  <c r="P23" i="14"/>
  <c r="P17" i="14"/>
  <c r="N29" i="15"/>
  <c r="G29" i="15"/>
  <c r="D29" i="15"/>
  <c r="F29" i="15"/>
  <c r="J29" i="15"/>
  <c r="K29" i="15"/>
  <c r="H29" i="15"/>
  <c r="L29" i="15"/>
  <c r="I29" i="15"/>
  <c r="M29" i="15"/>
  <c r="P8" i="15"/>
  <c r="P33" i="14"/>
  <c r="G19" i="14"/>
  <c r="P19" i="14"/>
  <c r="G25" i="14"/>
  <c r="P25" i="14" s="1"/>
  <c r="G27" i="14" l="1"/>
  <c r="P27" i="14" s="1"/>
  <c r="C24" i="15"/>
  <c r="C17" i="15"/>
  <c r="C27" i="15" l="1"/>
  <c r="P27" i="15" s="1"/>
  <c r="P24" i="15"/>
  <c r="C20" i="15"/>
  <c r="P17" i="15"/>
  <c r="C29" i="15" l="1"/>
  <c r="P29" i="15" s="1"/>
  <c r="C3" i="13" s="1"/>
  <c r="P20" i="15"/>
</calcChain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<sst xmlns="http://schemas.openxmlformats.org/spreadsheetml/2006/main" count="83" uniqueCount="45">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</sst>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H7" sqref="H7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45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45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45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45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45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45">
      <c r="N32" s="54" t="s">
        <v>42</v>
      </c>
      <c r="P32" s="61">
        <f>(P29*0.394) + 1515</f>
        <v>4696.55</v>
      </c>
    </row>
    <row r="33" spans="14:16" x14ac:dyDescent="0.45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CA86-AD08-4725-9B4D-4F2169C2B816}">
  <dimension ref="B1:P32"/>
  <sheetViews>
    <sheetView tabSelected="1" topLeftCell="A2" workbookViewId="0">
      <selection activeCell="J24" sqref="J24"/>
    </sheetView>
  </sheetViews>
  <sheetFormatPr baseColWidth="10" defaultRowHeight="14.25" x14ac:dyDescent="0.45"/>
  <cols>
    <col min="1" max="1" width="3" customWidth="1"/>
    <col min="2" max="2" width="28" customWidth="1"/>
    <col min="14" max="14" width="18.79687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45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10045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10045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44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4"/>
      <c r="P19" s="70"/>
    </row>
    <row r="20" spans="2:16" x14ac:dyDescent="0.45">
      <c r="B20" s="27" t="s">
        <v>2</v>
      </c>
      <c r="C20" s="28">
        <f t="shared" ref="C20:N20" si="1">SUM(C17:C18)</f>
        <v>10045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10045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5114.75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5114.75</v>
      </c>
    </row>
    <row r="24" spans="2:16" x14ac:dyDescent="0.45">
      <c r="B24" s="9" t="s">
        <v>8</v>
      </c>
      <c r="C24" s="10">
        <f>1098.03+1829.35</f>
        <v>2927.38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2927.38</v>
      </c>
    </row>
    <row r="25" spans="2:16" x14ac:dyDescent="0.45">
      <c r="B25" s="55" t="s">
        <v>40</v>
      </c>
      <c r="C25" s="10">
        <v>761.92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761.92</v>
      </c>
    </row>
    <row r="26" spans="2:16" x14ac:dyDescent="0.45">
      <c r="B26" s="55" t="s">
        <v>44</v>
      </c>
      <c r="C26" s="69"/>
      <c r="D26" s="69">
        <f>29.29+187.87</f>
        <v>217.16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4"/>
      <c r="P26" s="43">
        <f>SUM(C26:N26)</f>
        <v>217.16</v>
      </c>
    </row>
    <row r="27" spans="2:16" x14ac:dyDescent="0.45">
      <c r="B27" s="8" t="s">
        <v>3</v>
      </c>
      <c r="C27" s="44">
        <f t="shared" ref="C27:N27" si="2">SUM(C23:C25)</f>
        <v>8804.0499999999993</v>
      </c>
      <c r="D27" s="44">
        <f>SUM(D23:D26)</f>
        <v>217.16</v>
      </c>
      <c r="E27" s="44">
        <f t="shared" ref="E27:N27" si="3">SUM(E23:E26)</f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O27" s="4"/>
      <c r="P27" s="60">
        <f>SUM(C27:N27)</f>
        <v>9021.2099999999991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4">C20-C27</f>
        <v>1240.9500000000007</v>
      </c>
      <c r="D29" s="47">
        <f t="shared" si="4"/>
        <v>-217.16</v>
      </c>
      <c r="E29" s="47">
        <f t="shared" si="4"/>
        <v>0</v>
      </c>
      <c r="F29" s="47">
        <f t="shared" si="4"/>
        <v>0</v>
      </c>
      <c r="G29" s="47">
        <f t="shared" si="4"/>
        <v>0</v>
      </c>
      <c r="H29" s="47">
        <f t="shared" si="4"/>
        <v>0</v>
      </c>
      <c r="I29" s="47">
        <f t="shared" si="4"/>
        <v>0</v>
      </c>
      <c r="J29" s="47">
        <f t="shared" si="4"/>
        <v>0</v>
      </c>
      <c r="K29" s="47">
        <f t="shared" si="4"/>
        <v>0</v>
      </c>
      <c r="L29" s="47">
        <f t="shared" si="4"/>
        <v>0</v>
      </c>
      <c r="M29" s="47">
        <f t="shared" si="4"/>
        <v>0</v>
      </c>
      <c r="N29" s="47">
        <f t="shared" si="4"/>
        <v>0</v>
      </c>
      <c r="P29" s="59">
        <f>SUM(C29:O29)</f>
        <v>1023.7900000000008</v>
      </c>
    </row>
    <row r="31" spans="2:16" x14ac:dyDescent="0.45">
      <c r="B31" s="62" t="s">
        <v>37</v>
      </c>
      <c r="C31" s="54">
        <v>1680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1680</v>
      </c>
    </row>
    <row r="32" spans="2:16" x14ac:dyDescent="0.45">
      <c r="B32" s="62" t="s">
        <v>38</v>
      </c>
      <c r="C32" s="54">
        <v>761.92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P32" s="61">
        <f>SUM(C32:N32)</f>
        <v>761.92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'2023'!P27+'2024'!P29</f>
        <v>752.85000000000298</v>
      </c>
    </row>
    <row r="4" spans="2:3" ht="16.899999999999999" customHeight="1" x14ac:dyDescent="0.45">
      <c r="B4" s="38" t="s">
        <v>39</v>
      </c>
      <c r="C4" s="40">
        <f>'2023'!P12+'2024'!P12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2024-02-05T12:07:49Z</dcterms:modified>
</cp:coreProperties>
</file>