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12\Normal\"/>
    </mc:Choice>
  </mc:AlternateContent>
  <xr:revisionPtr revIDLastSave="0" documentId="13_ncr:1_{7E517802-8E45-4EAB-8970-E8BE64E24615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5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27" i="15" l="1"/>
  <c r="J25" i="15"/>
  <c r="I25" i="15"/>
  <c r="H25" i="15"/>
  <c r="G25" i="15"/>
  <c r="F25" i="15"/>
  <c r="E25" i="15"/>
  <c r="D25" i="15"/>
  <c r="C25" i="15"/>
  <c r="P24" i="15"/>
  <c r="N23" i="15"/>
  <c r="N25" i="15" s="1"/>
  <c r="M23" i="15"/>
  <c r="M25" i="15" s="1"/>
  <c r="L23" i="15"/>
  <c r="L25" i="15" s="1"/>
  <c r="K23" i="15"/>
  <c r="K25" i="15" s="1"/>
  <c r="P25" i="15" s="1"/>
  <c r="J23" i="15"/>
  <c r="P22" i="15"/>
  <c r="N19" i="15"/>
  <c r="M19" i="15"/>
  <c r="I19" i="15"/>
  <c r="I27" i="15" s="1"/>
  <c r="H19" i="15"/>
  <c r="H27" i="15" s="1"/>
  <c r="G19" i="15"/>
  <c r="G27" i="15" s="1"/>
  <c r="F19" i="15"/>
  <c r="F27" i="15" s="1"/>
  <c r="E19" i="15"/>
  <c r="E27" i="15" s="1"/>
  <c r="D19" i="15"/>
  <c r="C19" i="15"/>
  <c r="P18" i="15"/>
  <c r="N17" i="15"/>
  <c r="M17" i="15"/>
  <c r="L17" i="15"/>
  <c r="L19" i="15" s="1"/>
  <c r="K17" i="15"/>
  <c r="K19" i="15" s="1"/>
  <c r="K27" i="15" s="1"/>
  <c r="J17" i="15"/>
  <c r="J19" i="15" s="1"/>
  <c r="J27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8" i="15" l="1"/>
  <c r="L27" i="15"/>
  <c r="M27" i="15"/>
  <c r="P19" i="15"/>
  <c r="N27" i="15"/>
  <c r="P23" i="15"/>
  <c r="D27" i="15"/>
  <c r="P17" i="15"/>
  <c r="P27" i="15" l="1"/>
  <c r="C3" i="13" s="1"/>
</calcChain>
</file>

<file path=xl/sharedStrings.xml><?xml version="1.0" encoding="utf-8"?>
<sst xmlns="http://schemas.openxmlformats.org/spreadsheetml/2006/main" count="41" uniqueCount="40">
  <si>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</si>
  <si>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</si>
  <si>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</si>
  <si>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</si>
  <si>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</si>
  <si>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</si>
  <si>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</si>
  <si>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</si>
  <si>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</si>
  <si>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</si>
  <si>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</si>
  <si>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</si>
  <si>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</si>
  <si>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</si>
  <si>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</si>
  <si>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</si>
  <si>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</si>
  <si>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</si>
  <si>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</si>
  <si>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</si>
  <si>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</si>
  <si>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</si>
  <si>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</si>
  <si>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</si>
  <si>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</si>
  <si>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</si>
  <si>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</si>
  <si>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</si>
  <si>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</si>
  <si>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</si>
  <si>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</si>
  <si>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</si>
  <si>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</si>
  <si>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</si>
  <si>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</si>
  <si>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</si>
  <si>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</si>
  <si>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</si>
  <si>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(Août 2023)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</si>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</sst>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7"/>
  <sheetViews>
    <sheetView tabSelected="1" workbookViewId="0">
      <selection activeCell="M13" sqref="M1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>
        <v>3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79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>
        <v>3</v>
      </c>
      <c r="K7" s="33">
        <v>20</v>
      </c>
      <c r="L7" s="33">
        <v>19.5</v>
      </c>
      <c r="M7" s="33">
        <v>18</v>
      </c>
      <c r="N7" s="33">
        <v>19</v>
      </c>
      <c r="O7" s="31"/>
      <c r="P7" s="52">
        <f>SUM(C7:N7)</f>
        <v>79.5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1</v>
      </c>
      <c r="L8" s="32">
        <f t="shared" si="0"/>
        <v>0.5</v>
      </c>
      <c r="M8" s="32">
        <f t="shared" si="0"/>
        <v>-1</v>
      </c>
      <c r="N8" s="32">
        <f t="shared" si="0"/>
        <v>0</v>
      </c>
      <c r="O8" s="31"/>
      <c r="P8" s="52">
        <f>SUM(C8:N8)</f>
        <v>0.5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>
        <v>3</v>
      </c>
      <c r="K11" s="10">
        <v>20</v>
      </c>
      <c r="L11" s="10">
        <v>19.5</v>
      </c>
      <c r="M11" s="10">
        <v>18.5</v>
      </c>
      <c r="N11" s="10">
        <v>19</v>
      </c>
      <c r="P11" s="53">
        <f>SUM(C11:N11)</f>
        <v>80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>
        <v>1</v>
      </c>
      <c r="L12" s="11">
        <v>2.5</v>
      </c>
      <c r="M12" s="11">
        <v>2.5</v>
      </c>
      <c r="N12" s="11">
        <v>1</v>
      </c>
      <c r="P12" s="53">
        <f>SUM(C12:N12)</f>
        <v>7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>
        <f>J11*Params!$C$5*(1-Params!$C$3)-Params!$C$4</f>
        <v>1443</v>
      </c>
      <c r="K17" s="9">
        <f>K11*Params!$C$5*(1-Params!$C$3)-Params!$C$4</f>
        <v>10045</v>
      </c>
      <c r="L17" s="9">
        <f>L11*Params!$C$5*(1-Params!$C$3)-Params!$C$4</f>
        <v>9792</v>
      </c>
      <c r="M17" s="9">
        <f>M11*Params!$C$5*(1-Params!$C$3)-Params!$C$4</f>
        <v>9286</v>
      </c>
      <c r="N17" s="9">
        <f>N11*Params!$C$5*(1-Params!$C$3)-Params!$C$4</f>
        <v>9539</v>
      </c>
      <c r="O17" s="4"/>
      <c r="P17" s="37">
        <f>SUM(C17:N17)</f>
        <v>40105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1443</v>
      </c>
      <c r="K19" s="25">
        <f t="shared" si="1"/>
        <v>10045</v>
      </c>
      <c r="L19" s="25">
        <f t="shared" si="1"/>
        <v>9792</v>
      </c>
      <c r="M19" s="25">
        <f t="shared" si="1"/>
        <v>9286</v>
      </c>
      <c r="N19" s="25">
        <f t="shared" si="1"/>
        <v>9539</v>
      </c>
      <c r="O19" s="5"/>
      <c r="P19" s="38">
        <f>SUM(C19:O19)</f>
        <v>40105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>
        <v>894.21</v>
      </c>
      <c r="K22" s="9">
        <v>5989.25</v>
      </c>
      <c r="L22" s="9">
        <v>5989.25</v>
      </c>
      <c r="M22" s="9">
        <v>5989.25</v>
      </c>
      <c r="N22" s="9">
        <v>5989.25</v>
      </c>
      <c r="O22" s="4"/>
      <c r="P22" s="39">
        <f>SUM(C22:N22)</f>
        <v>24851.21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>
        <f>157.36+323.19</f>
        <v>480.55</v>
      </c>
      <c r="K23" s="9">
        <f>1184.42+2364.45</f>
        <v>3548.87</v>
      </c>
      <c r="L23" s="9">
        <f>1184.42+2367.09</f>
        <v>3551.51</v>
      </c>
      <c r="M23" s="9">
        <f>1184.42+2371.02</f>
        <v>3555.44</v>
      </c>
      <c r="N23" s="9">
        <f>1184.42+2371.02</f>
        <v>3555.44</v>
      </c>
      <c r="O23" s="4"/>
      <c r="P23" s="39">
        <f>SUM(C23:N23)</f>
        <v>14691.810000000001</v>
      </c>
    </row>
    <row r="24" spans="2:16" x14ac:dyDescent="0.45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>
        <v>1232.5</v>
      </c>
      <c r="M24" s="61"/>
      <c r="N24" s="61"/>
      <c r="O24" s="4"/>
      <c r="P24" s="39">
        <f>SUM(C24:N24)</f>
        <v>1232.5</v>
      </c>
    </row>
    <row r="25" spans="2:16" x14ac:dyDescent="0.45">
      <c r="B25" s="7" t="s">
        <v>3</v>
      </c>
      <c r="C25" s="40">
        <f t="shared" ref="C25:N25" si="2">SUM(C22:C23)</f>
        <v>0</v>
      </c>
      <c r="D25" s="40">
        <f t="shared" si="2"/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1374.76</v>
      </c>
      <c r="K25" s="40">
        <f t="shared" si="2"/>
        <v>9538.119999999999</v>
      </c>
      <c r="L25" s="40">
        <f t="shared" si="2"/>
        <v>9540.76</v>
      </c>
      <c r="M25" s="40">
        <f t="shared" si="2"/>
        <v>9544.69</v>
      </c>
      <c r="N25" s="40">
        <f t="shared" si="2"/>
        <v>9544.69</v>
      </c>
      <c r="O25" s="4"/>
      <c r="P25" s="41">
        <f>SUM(C25:N25)</f>
        <v>39543.020000000004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3">C19-C25</f>
        <v>0</v>
      </c>
      <c r="D27" s="44">
        <f t="shared" si="3"/>
        <v>0</v>
      </c>
      <c r="E27" s="44">
        <f t="shared" si="3"/>
        <v>0</v>
      </c>
      <c r="F27" s="44">
        <f t="shared" si="3"/>
        <v>0</v>
      </c>
      <c r="G27" s="44">
        <f t="shared" si="3"/>
        <v>0</v>
      </c>
      <c r="H27" s="44">
        <f t="shared" si="3"/>
        <v>0</v>
      </c>
      <c r="I27" s="44">
        <f t="shared" si="3"/>
        <v>0</v>
      </c>
      <c r="J27" s="44">
        <f t="shared" si="3"/>
        <v>68.240000000000009</v>
      </c>
      <c r="K27" s="44">
        <f t="shared" si="3"/>
        <v>506.88000000000102</v>
      </c>
      <c r="L27" s="44">
        <f t="shared" si="3"/>
        <v>251.23999999999978</v>
      </c>
      <c r="M27" s="44">
        <f t="shared" si="3"/>
        <v>-258.69000000000051</v>
      </c>
      <c r="N27" s="44">
        <f t="shared" si="3"/>
        <v>-5.6900000000005093</v>
      </c>
      <c r="P27" s="54">
        <f>SUM(C27:O27)</f>
        <v>561.97999999999979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F8" sqref="F8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4" t="s">
        <v>22</v>
      </c>
      <c r="C2" s="65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550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6" t="s">
        <v>23</v>
      </c>
      <c r="C2" s="66"/>
    </row>
    <row r="3" spans="2:3" ht="16.899999999999999" customHeight="1" x14ac:dyDescent="0.45">
      <c r="B3" s="34" t="s">
        <v>24</v>
      </c>
      <c r="C3" s="35">
        <f>'2023'!P27</f>
        <v>561.97999999999979</v>
      </c>
    </row>
    <row r="4" spans="2:3" ht="16.899999999999999" customHeight="1" x14ac:dyDescent="0.45">
      <c r="B4" s="34" t="s">
        <v>26</v>
      </c>
      <c r="C4" s="36">
        <f>SUM('2023'!P12)</f>
        <v>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2024-01-02T21:11:23Z</dcterms:modified>
</cp:coreProperties>
</file>