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0C98FFDA-BBE1-4C45-8943-F8ED279FB1B7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P32" i="14" s="1"/>
  <c r="N27" i="14"/>
  <c r="H27" i="14"/>
  <c r="G27" i="14"/>
  <c r="F27" i="14"/>
  <c r="N25" i="14"/>
  <c r="M25" i="14"/>
  <c r="L25" i="14"/>
  <c r="K25" i="14"/>
  <c r="H25" i="14"/>
  <c r="G25" i="14"/>
  <c r="F25" i="14"/>
  <c r="E25" i="14"/>
  <c r="D25" i="14"/>
  <c r="C25" i="14"/>
  <c r="P25" i="14" s="1"/>
  <c r="P24" i="14"/>
  <c r="N23" i="14"/>
  <c r="M23" i="14"/>
  <c r="L23" i="14"/>
  <c r="K23" i="14"/>
  <c r="J23" i="14"/>
  <c r="J25" i="14" s="1"/>
  <c r="I23" i="14"/>
  <c r="I25" i="14" s="1"/>
  <c r="P22" i="14"/>
  <c r="N19" i="14"/>
  <c r="K19" i="14"/>
  <c r="K27" i="14" s="1"/>
  <c r="J19" i="14"/>
  <c r="I19" i="14"/>
  <c r="H19" i="14"/>
  <c r="G19" i="14"/>
  <c r="F19" i="14"/>
  <c r="E19" i="14"/>
  <c r="E27" i="14" s="1"/>
  <c r="D19" i="14"/>
  <c r="D27" i="14" s="1"/>
  <c r="C19" i="14"/>
  <c r="P18" i="14"/>
  <c r="P17" i="14"/>
  <c r="N17" i="14"/>
  <c r="M17" i="14"/>
  <c r="M19" i="14" s="1"/>
  <c r="M27" i="14" s="1"/>
  <c r="L17" i="14"/>
  <c r="L19" i="14" s="1"/>
  <c r="L27" i="14" s="1"/>
  <c r="K17" i="14"/>
  <c r="J17" i="14"/>
  <c r="I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3" i="14" l="1"/>
  <c r="I27" i="14"/>
  <c r="P19" i="14"/>
  <c r="J27" i="14"/>
  <c r="C27" i="14"/>
  <c r="P27" i="14" s="1"/>
  <c r="C3" i="13" s="1"/>
  <c r="P23" i="14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<sst xmlns="http://schemas.openxmlformats.org/spreadsheetml/2006/main" count="45" uniqueCount="44">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</sst>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abSelected="1" topLeftCell="B2" workbookViewId="0">
      <selection activeCell="I32" sqref="I32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22</v>
      </c>
      <c r="K7" s="37">
        <v>19</v>
      </c>
      <c r="L7" s="37">
        <v>21</v>
      </c>
      <c r="M7" s="37">
        <v>21</v>
      </c>
      <c r="N7" s="37">
        <v>20</v>
      </c>
      <c r="O7" s="36"/>
      <c r="P7" s="57">
        <f>SUM(C7:N7)</f>
        <v>123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3</v>
      </c>
      <c r="K8" s="63">
        <f t="shared" si="0"/>
        <v>0</v>
      </c>
      <c r="L8" s="63">
        <f t="shared" si="0"/>
        <v>2</v>
      </c>
      <c r="M8" s="63">
        <f t="shared" si="0"/>
        <v>2</v>
      </c>
      <c r="N8" s="63">
        <f t="shared" si="0"/>
        <v>1</v>
      </c>
      <c r="O8" s="36"/>
      <c r="P8" s="57">
        <f>SUM(C8:N8)</f>
        <v>9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22</v>
      </c>
      <c r="K11" s="11">
        <v>19</v>
      </c>
      <c r="L11" s="11">
        <v>21</v>
      </c>
      <c r="M11" s="11">
        <v>21</v>
      </c>
      <c r="N11" s="11">
        <v>20</v>
      </c>
      <c r="P11" s="58">
        <f>SUM(C11:N11)</f>
        <v>123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>
        <v>2</v>
      </c>
      <c r="L12" s="12">
        <v>1</v>
      </c>
      <c r="M12" s="12"/>
      <c r="N12" s="12"/>
      <c r="P12" s="58">
        <f>SUM(C12:N12)</f>
        <v>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9493</v>
      </c>
      <c r="J17" s="10">
        <f>J11*Params!$C$5*(1-Params!$C$3)-Params!$C$4</f>
        <v>10449.800000000001</v>
      </c>
      <c r="K17" s="10">
        <f>K11*Params!$C$5*(1-Params!$C$3)-Params!$C$4</f>
        <v>9014.6</v>
      </c>
      <c r="L17" s="10">
        <f>L11*Params!$C$5*(1-Params!$C$3)-Params!$C$4</f>
        <v>9971.4</v>
      </c>
      <c r="M17" s="10">
        <f>M11*Params!$C$5*(1-Params!$C$3)-Params!$C$4</f>
        <v>9971.4</v>
      </c>
      <c r="N17" s="10">
        <f>N11*Params!$C$5*(1-Params!$C$3)-Params!$C$4</f>
        <v>9493</v>
      </c>
      <c r="O17" s="4"/>
      <c r="P17" s="41">
        <f>SUM(C17:N17)</f>
        <v>58393.200000000004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9493</v>
      </c>
      <c r="J19" s="28">
        <f t="shared" si="1"/>
        <v>10449.800000000001</v>
      </c>
      <c r="K19" s="28">
        <f t="shared" si="1"/>
        <v>9014.6</v>
      </c>
      <c r="L19" s="28">
        <f t="shared" si="1"/>
        <v>9971.4</v>
      </c>
      <c r="M19" s="28">
        <f t="shared" si="1"/>
        <v>9971.4</v>
      </c>
      <c r="N19" s="28">
        <f t="shared" si="1"/>
        <v>9493</v>
      </c>
      <c r="O19" s="5"/>
      <c r="P19" s="42">
        <f>SUM(C19:O19)</f>
        <v>58393.200000000004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>
        <v>5401.22</v>
      </c>
      <c r="J22" s="10">
        <v>5398.95</v>
      </c>
      <c r="K22" s="10">
        <v>5398.95</v>
      </c>
      <c r="L22" s="10">
        <v>5398.95</v>
      </c>
      <c r="M22" s="10">
        <v>5398.95</v>
      </c>
      <c r="N22" s="10">
        <v>5398.95</v>
      </c>
      <c r="O22" s="4"/>
      <c r="P22" s="43">
        <f>SUM(C22:N22)</f>
        <v>32395.97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>
        <f>1111.72+1889.02</f>
        <v>3000.74</v>
      </c>
      <c r="J23" s="10">
        <f>1113.99+1890.11</f>
        <v>3004.1</v>
      </c>
      <c r="K23" s="10">
        <f>1113.99+1890.11</f>
        <v>3004.1</v>
      </c>
      <c r="L23" s="10">
        <f>1113.99+1895.36</f>
        <v>3009.35</v>
      </c>
      <c r="M23" s="10">
        <f>1113.99+1892.75</f>
        <v>3006.74</v>
      </c>
      <c r="N23" s="10">
        <f>1113.99+1890.11</f>
        <v>3004.1</v>
      </c>
      <c r="O23" s="4"/>
      <c r="P23" s="43">
        <f>SUM(C23:N23)</f>
        <v>18029.13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>
        <v>279.52</v>
      </c>
      <c r="J24" s="10">
        <v>297.47199999999998</v>
      </c>
      <c r="K24" s="10">
        <v>270.54399999999998</v>
      </c>
      <c r="L24" s="10">
        <v>288.49599999999998</v>
      </c>
      <c r="M24" s="10">
        <v>288.49599999999998</v>
      </c>
      <c r="N24" s="10">
        <v>538.54999999999995</v>
      </c>
      <c r="O24" s="4"/>
      <c r="P24" s="43">
        <f>SUM(C24:N24)</f>
        <v>1963.0779999999997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8681.48</v>
      </c>
      <c r="J25" s="44">
        <f t="shared" si="2"/>
        <v>8700.521999999999</v>
      </c>
      <c r="K25" s="44">
        <f t="shared" si="2"/>
        <v>8673.5939999999991</v>
      </c>
      <c r="L25" s="44">
        <f t="shared" si="2"/>
        <v>8696.7959999999985</v>
      </c>
      <c r="M25" s="44">
        <f t="shared" si="2"/>
        <v>8694.1859999999979</v>
      </c>
      <c r="N25" s="44">
        <f t="shared" si="2"/>
        <v>8941.5999999999985</v>
      </c>
      <c r="O25" s="4"/>
      <c r="P25" s="60">
        <f>SUM(C25:N25)</f>
        <v>52388.177999999993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811.52000000000044</v>
      </c>
      <c r="J27" s="47">
        <f t="shared" si="3"/>
        <v>1749.2780000000021</v>
      </c>
      <c r="K27" s="47">
        <f t="shared" si="3"/>
        <v>341.00600000000122</v>
      </c>
      <c r="L27" s="47">
        <f t="shared" si="3"/>
        <v>1274.6040000000012</v>
      </c>
      <c r="M27" s="47">
        <f t="shared" si="3"/>
        <v>1277.2140000000018</v>
      </c>
      <c r="N27" s="47">
        <f t="shared" si="3"/>
        <v>551.40000000000146</v>
      </c>
      <c r="P27" s="59">
        <f>SUM(C27:O27)</f>
        <v>6005.0220000000081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/>
      <c r="I29" s="54">
        <v>480</v>
      </c>
      <c r="J29" s="54">
        <v>528</v>
      </c>
      <c r="K29" s="54">
        <v>456</v>
      </c>
      <c r="L29" s="54">
        <v>504</v>
      </c>
      <c r="M29" s="54">
        <v>504</v>
      </c>
      <c r="N29" s="54">
        <v>480</v>
      </c>
      <c r="P29" s="61">
        <f>SUM(C29:N29)</f>
        <v>2952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/>
      <c r="I30" s="54">
        <v>279.52</v>
      </c>
      <c r="J30" s="54">
        <v>297.47199999999998</v>
      </c>
      <c r="K30" s="54">
        <v>270.54399999999998</v>
      </c>
      <c r="L30" s="54">
        <v>288.49599999999998</v>
      </c>
      <c r="M30" s="54">
        <v>288.49599999999998</v>
      </c>
      <c r="N30" s="54">
        <v>179.52</v>
      </c>
      <c r="P30" s="61">
        <f>SUM(C30:N30)</f>
        <v>1604.0479999999998</v>
      </c>
    </row>
    <row r="32" spans="2:16" x14ac:dyDescent="0.45">
      <c r="N32" s="54" t="s">
        <v>42</v>
      </c>
      <c r="P32" s="61">
        <f>P29*0.665</f>
        <v>1963.0800000000002</v>
      </c>
    </row>
    <row r="33" spans="14:16" x14ac:dyDescent="0.45">
      <c r="N33" s="54" t="s">
        <v>43</v>
      </c>
      <c r="P33" s="61">
        <f>P32-P30</f>
        <v>359.03200000000038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</f>
        <v>6005.0220000000081</v>
      </c>
    </row>
    <row r="4" spans="2:3" ht="16.899999999999999" customHeight="1" x14ac:dyDescent="0.45">
      <c r="B4" s="38" t="s">
        <v>39</v>
      </c>
      <c r="C4" s="40">
        <f>'2023'!P12</f>
        <v>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2024-01-02T21:00:59Z</dcterms:modified>
</cp:coreProperties>
</file>