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AF1A1FB6-11F3-45C8-8B64-6F32A43C0BC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'2023'!$B$30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<sst xmlns="http://schemas.openxmlformats.org/spreadsheetml/2006/main" count="43" uniqueCount="42">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</sst>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11" borderId="5" xfId="0" applyFont="1" applyFill="1" applyBorder="1"/>
    <x:xf numFmtId="4" fontId="1" fillId="11" borderId="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4" fontId="4" fillId="12" borderId="4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workbookViewId="0">
      <x:selection activeCell="M24" sqref="M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190</x:v>
      </x:c>
    </x:row>
    <x:row r="7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16</x:v>
      </x:c>
      <x:c r="G7" s="33">
        <x:v>17</x:v>
      </x:c>
      <x:c r="H7" s="33">
        <x:v>22</x:v>
      </x:c>
      <x:c r="I7" s="33">
        <x:v>12</x:v>
      </x:c>
      <x:c r="J7" s="33">
        <x:v>8</x:v>
      </x:c>
      <x:c r="K7" s="33">
        <x:v>21</x:v>
      </x:c>
      <x:c r="L7" s="33">
        <x:v>20</x:v>
      </x:c>
      <x:c r="M7" s="33">
        <x:v>19</x:v>
      </x:c>
      <x:c r="N7" s="33"/>
      <x:c r="O7" s="31"/>
      <x:c r="P7" s="52">
        <x:f>SUM(C7:N7)</x:f>
        <x:v>179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16</x:v>
      </x:c>
      <x:c r="G11" s="10">
        <x:v>17</x:v>
      </x:c>
      <x:c r="H11" s="10">
        <x:v>22</x:v>
      </x:c>
      <x:c r="I11" s="10">
        <x:v>12</x:v>
      </x:c>
      <x:c r="J11" s="10">
        <x:v>8</x:v>
      </x:c>
      <x:c r="K11" s="10">
        <x:v>21</x:v>
      </x:c>
      <x:c r="L11" s="10">
        <x:v>20</x:v>
      </x:c>
      <x:c r="M11" s="10">
        <x:v>19</x:v>
      </x:c>
      <x:c r="N11" s="10"/>
      <x:c r="P11" s="53">
        <x:f>SUM(C11:N11)</x:f>
        <x:v>179</x:v>
      </x:c>
    </x:row>
    <x:row r="12">
      <x:c r="B12" s="8" t="s">
        <x:v>15</x:v>
      </x:c>
      <x:c r="C12" s="11">
        <x:v>2</x:v>
      </x:c>
      <x:c r="D12" s="11"/>
      <x:c r="E12" s="11"/>
      <x:c r="F12" s="11">
        <x:v>3</x:v>
      </x:c>
      <x:c r="G12" s="11">
        <x:v>2</x:v>
      </x:c>
      <x:c r="H12" s="11"/>
      <x:c r="I12" s="11">
        <x:v>8</x:v>
      </x:c>
      <x:c r="J12" s="11">
        <x:v>14</x:v>
      </x:c>
      <x:c r="K12" s="11"/>
      <x:c r="L12" s="11">
        <x:v>2</x:v>
      </x:c>
      <x:c r="M12" s="11">
        <x:v>2</x:v>
      </x:c>
      <x:c r="N12" s="11"/>
      <x:c r="P12" s="53">
        <x:f>SUM(C12:N12)</x:f>
        <x:v>31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>
        <x:v>7</x:v>
      </x:c>
      <x:c r="D14" s="20"/>
      <x:c r="E14" s="20">
        <x:v>7</x:v>
      </x:c>
      <x:c r="F14" s="20"/>
      <x:c r="G14" s="20">
        <x:v>7</x:v>
      </x:c>
      <x:c r="H14" s="20"/>
      <x:c r="I14" s="20"/>
      <x:c r="J14" s="20">
        <x:v>4</x:v>
      </x:c>
      <x:c r="K14" s="20">
        <x:v>3</x:v>
      </x:c>
      <x:c r="L14" s="20"/>
      <x:c r="M14" s="20"/>
      <x:c r="N14" s="20"/>
      <x:c r="P14" s="53">
        <x:f>SUM(C14:N14)</x:f>
        <x:v>28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11885</x:v>
      </x:c>
      <x:c r="D17" s="9">
        <x:f>D11*Params!$C$5*(1-Params!$C$3)-Params!$C$4</x:f>
        <x:v>11885</x:v>
      </x:c>
      <x:c r="E17" s="9">
        <x:f>E11*Params!$C$5*(1-Params!$C$3)-Params!$C$4</x:f>
        <x:v>13679</x:v>
      </x:c>
      <x:c r="F17" s="9">
        <x:f>F11*Params!$C$5*(1-Params!$C$3)-Params!$C$4</x:f>
        <x:v>9493</x:v>
      </x:c>
      <x:c r="G17" s="9">
        <x:f>G11*Params!$C$5*(1-Params!$C$3)-Params!$C$4</x:f>
        <x:v>10091</x:v>
      </x:c>
      <x:c r="H17" s="9">
        <x:f>H11*Params!$C$5*(1-Params!$C$3)-Params!$C$4</x:f>
        <x:v>13081</x:v>
      </x:c>
      <x:c r="I17" s="9">
        <x:f>I11*Params!$C$5*(1-Params!$C$3)-Params!$C$4</x:f>
        <x:v>7101</x:v>
      </x:c>
      <x:c r="J17" s="9">
        <x:f>J11*Params!$C$5*(1-Params!$C$3)-Params!$C$4</x:f>
        <x:v>4709</x:v>
      </x:c>
      <x:c r="K17" s="9">
        <x:f>K11*Params!$C$5*(1-Params!$C$3)-Params!$C$4</x:f>
        <x:v>12483</x:v>
      </x:c>
      <x:c r="L17" s="9">
        <x:f>L11*Params!$C$5*(1-Params!$C$3)-Params!$C$4</x:f>
        <x:v>11885</x:v>
      </x:c>
      <x:c r="M17" s="9">
        <x:f>M11*Params!$C$5*(1-Params!$C$3)-Params!$C$4</x:f>
      </x:c>
      <x:c r="N17" s="9"/>
      <x:c r="O17" s="4"/>
      <x:c r="P17" s="37">
        <x:f>SUM(C17:N17)</x:f>
        <x:v>106292</x:v>
      </x:c>
    </x:row>
    <x:row r="18">
      <x:c r="B18" s="8" t="s">
        <x:v>14</x:v>
      </x:c>
      <x:c r="C18" s="9">
        <x:v>819</x:v>
      </x:c>
      <x:c r="D18" s="9"/>
      <x:c r="E18" s="9">
        <x:v>1376</x:v>
      </x:c>
      <x:c r="F18" s="9"/>
      <x:c r="G18" s="9">
        <x:v>1608</x:v>
      </x:c>
      <x:c r="H18" s="9"/>
      <x:c r="I18" s="9"/>
      <x:c r="J18" s="9">
        <x:v>819</x:v>
      </x:c>
      <x:c r="K18" s="9"/>
      <x:c r="L18" s="9"/>
      <x:c r="M18" s="9"/>
      <x:c r="N18" s="9"/>
      <x:c r="O18" s="4"/>
      <x:c r="P18" s="37">
        <x:f>SUM(C18:N18)</x:f>
        <x:v>4622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110914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7109.12</x:v>
      </x:c>
      <x:c r="D22" s="9">
        <x:v>7108</x:v>
      </x:c>
      <x:c r="E22" s="9">
        <x:v>7108</x:v>
      </x:c>
      <x:c r="F22" s="9">
        <x:v>6108</x:v>
      </x:c>
      <x:c r="G22" s="9">
        <x:v>6108</x:v>
      </x:c>
      <x:c r="H22" s="9">
        <x:v>6108</x:v>
      </x:c>
      <x:c r="I22" s="9">
        <x:v>6108</x:v>
      </x:c>
      <x:c r="J22" s="9">
        <x:v>6108</x:v>
      </x:c>
      <x:c r="K22" s="9">
        <x:v>6108</x:v>
      </x:c>
      <x:c r="L22" s="9">
        <x:v>6108</x:v>
      </x:c>
      <x:c r="M22" s="9">
        <x:v>6108</x:v>
      </x:c>
      <x:c r="N22" s="9"/>
      <x:c r="O22" s="4"/>
      <x:c r="P22" s="39">
        <x:f>SUM(C22:N22)</x:f>
        <x:v>64081.119999999995</x:v>
      </x:c>
    </x:row>
    <x:row r="23">
      <x:c r="B23" s="8" t="s">
        <x:v>8</x:v>
      </x:c>
      <x:c r="C23" s="9">
        <x:f>1382.95+2783.86</x:f>
        <x:v>4166.81</x:v>
      </x:c>
      <x:c r="D23" s="9">
        <x:f>1384.07+2789.67</x:f>
        <x:v>4173.74</x:v>
      </x:c>
      <x:c r="E23" s="9">
        <x:f>1384.07+2784.42</x:f>
        <x:v>4168.49</x:v>
      </x:c>
      <x:c r="F23" s="9">
        <x:f>1384.07+2784.42</x:f>
        <x:v>4168.49</x:v>
      </x:c>
      <x:c r="G23" s="9">
        <x:f>1384.07+2795.72</x:f>
        <x:v>4179.79</x:v>
      </x:c>
      <x:c r="H23" s="9">
        <x:f>1384.07+2791.37</x:f>
        <x:v>4175.44</x:v>
      </x:c>
      <x:c r="I23" s="9">
        <x:f>1384.07+2786.12</x:f>
        <x:v>4170.19</x:v>
      </x:c>
      <x:c r="J23" s="9">
        <x:f>1384.07+2807.16</x:f>
        <x:v>4191.23</x:v>
      </x:c>
      <x:c r="K23" s="9">
        <x:f>1384.07+2822.94</x:f>
        <x:v>4207.01</x:v>
      </x:c>
      <x:c r="L23" s="9">
        <x:f>1384.07+2786.12</x:f>
        <x:v>4170.19</x:v>
      </x:c>
      <x:c r="M23" s="9">
        <x:f>1384.07+2791.37</x:f>
      </x:c>
      <x:c r="N23" s="9"/>
      <x:c r="O23" s="4"/>
      <x:c r="P23" s="39">
        <x:f>SUM(C23:N23)</x:f>
        <x:v>41771.38</x:v>
      </x:c>
    </x:row>
    <x:row r="24">
      <x:c r="B24" s="60" t="s">
        <x:v>40</x:v>
      </x:c>
      <x:c r="C24" s="9"/>
      <x:c r="D24" s="69">
        <x:v>6000</x:v>
      </x:c>
      <x:c r="E24" s="9"/>
      <x:c r="F24" s="9"/>
      <x:c r="G24" s="9"/>
      <x:c r="H24" s="9"/>
      <x:c r="I24" s="9"/>
      <x:c r="J24" s="9"/>
      <x:c r="K24" s="69">
        <x:v>4000</x:v>
      </x:c>
      <x:c r="L24" s="9"/>
      <x:c r="M24" s="9"/>
      <x:c r="N24" s="9"/>
      <x:c r="O24" s="4"/>
      <x:c r="P24" s="39">
        <x:f>SUM(C24:N24)</x:f>
        <x:v>10000</x:v>
      </x:c>
    </x:row>
    <x:row r="25">
      <x:c r="B25" s="60" t="s">
        <x:v>41</x:v>
      </x:c>
      <x:c r="C25" s="61"/>
      <x:c r="D25" s="61"/>
      <x:c r="E25" s="61"/>
      <x:c r="F25" s="61"/>
      <x:c r="G25" s="61"/>
      <x:c r="H25" s="61">
        <x:v>1232.5</x:v>
      </x:c>
      <x:c r="I25" s="61"/>
      <x:c r="J25" s="61"/>
      <x:c r="K25" s="61"/>
      <x:c r="L25" s="61"/>
      <x:c r="M25" s="61"/>
      <x:c r="N25" s="61"/>
      <x:c r="O25" s="4"/>
      <x:c r="P25" s="39">
        <x:f>SUM(C25:N25)</x:f>
        <x:v>1232.5</x:v>
      </x:c>
    </x:row>
    <x:row r="26">
      <x:c r="B26" s="7" t="s">
        <x:v>3</x:v>
      </x:c>
      <x:c r="C26" s="40">
        <x:f>SUM(C22:C25)</x:f>
      </x:c>
      <x:c r="D26" s="40">
        <x:f>SUM(D22:D25)</x:f>
      </x:c>
      <x:c r="E26" s="40">
        <x:f>SUM(E22:E25)</x:f>
      </x:c>
      <x:c r="F26" s="40">
        <x:f>SUM(F22:F25)</x:f>
      </x:c>
      <x:c r="G26" s="40">
        <x:f>SUM(G22:G25)</x:f>
      </x:c>
      <x:c r="H26" s="40">
        <x:f>SUM(H22:H25)</x:f>
      </x:c>
      <x:c r="I26" s="40">
        <x:f>SUM(I22:I25)</x:f>
      </x:c>
      <x:c r="J26" s="40">
        <x:f>SUM(J22:J25)</x:f>
      </x:c>
      <x:c r="K26" s="40">
        <x:f>SUM(K22:K25)</x:f>
      </x:c>
      <x:c r="L26" s="40">
        <x:f>SUM(L22:L25)</x:f>
      </x:c>
      <x:c r="M26" s="40">
        <x:f>SUM(M22:M25)</x:f>
      </x:c>
      <x:c r="N26" s="40">
        <x:f>SUM(N22:N25)</x:f>
      </x:c>
      <x:c r="O26" s="4"/>
      <x:c r="P26" s="41">
        <x:f>SUM(C26:N26)</x:f>
        <x:v>117084.99999999999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62" t="s">
        <x:v>39</x:v>
      </x:c>
      <x:c r="C28" s="63"/>
      <x:c r="D28" s="63"/>
      <x:c r="E28" s="63"/>
      <x:c r="F28" s="63">
        <x:v>1000</x:v>
      </x:c>
      <x:c r="G28" s="63">
        <x:v>1000</x:v>
      </x:c>
      <x:c r="H28" s="63">
        <x:v>1000</x:v>
      </x:c>
      <x:c r="I28" s="63">
        <x:v>1000</x:v>
      </x:c>
      <x:c r="J28" s="63">
        <x:v>1000</x:v>
      </x:c>
      <x:c r="K28" s="63">
        <x:v>1000</x:v>
      </x:c>
      <x:c r="L28" s="63"/>
      <x:c r="M28" s="63"/>
      <x:c r="N28" s="63"/>
      <x:c r="O28" s="5"/>
      <x:c r="P28" s="63">
        <x:f>SUM(C28:N28)</x:f>
        <x:v>6000</x:v>
      </x:c>
    </x:row>
    <x:row r="29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>
      <x:c r="B30" s="43" t="s">
        <x:v>25</x:v>
      </x:c>
      <x:c r="C30" s="44">
        <x:f>C19-C26</x:f>
      </x:c>
      <x:c r="D30" s="44">
        <x:f>D19-D26</x:f>
      </x:c>
      <x:c r="E30" s="44">
        <x:f>E19-E26</x:f>
      </x:c>
      <x:c r="F30" s="44">
        <x:f>F19-F26</x:f>
      </x:c>
      <x:c r="G30" s="44">
        <x:f>G19-G26</x:f>
      </x:c>
      <x:c r="H30" s="44">
        <x:f>H19-H26</x:f>
      </x:c>
      <x:c r="I30" s="44">
        <x:f>I19-I26</x:f>
      </x:c>
      <x:c r="J30" s="44">
        <x:f>J19-J26</x:f>
      </x:c>
      <x:c r="K30" s="44">
        <x:f>K19-K26</x:f>
      </x:c>
      <x:c r="L30" s="44">
        <x:f>L19-L26</x:f>
      </x:c>
      <x:c r="M30" s="44">
        <x:f>M19-M26</x:f>
      </x:c>
      <x:c r="N30" s="44">
        <x:f>N19-N26</x:f>
      </x:c>
      <x:c r="P30" s="54">
        <x:f>SUM(C30:N30)</x:f>
        <x:v>-6170.9999999999945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22</x:v>
      </x:c>
      <x:c r="C2" s="67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23</x:v>
      </x:c>
      <x:c r="C2" s="68"/>
    </x:row>
    <x:row r="3" spans="2:3" ht="16.899999999999999" customHeight="1" x14ac:dyDescent="0.45">
      <x:c r="B3" s="34" t="s">
        <x:v>24</x:v>
      </x:c>
      <x:c r="C3" s="35">
        <x:f>'2023'!P30</x:f>
        <x:v>-6170.9999999999945</x:v>
      </x:c>
    </x:row>
    <x:row r="4" spans="2:3" ht="16.899999999999999" customHeight="1" x14ac:dyDescent="0.45">
      <x:c r="B4" s="34" t="s">
        <x:v>26</x:v>
      </x:c>
      <x:c r="C4" s="36">
        <x:f>SUM('2023'!P12)</x:f>
        <x:v>31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2023-12-01T11:42:54Z</dcterms:modified>
</cp:coreProperties>
</file>