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HighskillTools\Data\Suivi\2023\11\Normal\"/>
    </mc:Choice>
  </mc:AlternateContent>
  <xr:revisionPtr revIDLastSave="0" documentId="13_ncr:1_{CB952C30-6C42-4117-9383-70C1E0AD1DC8}" xr6:coauthVersionLast="47" xr6:coauthVersionMax="47" xr10:uidLastSave="{00000000-0000-0000-0000-000000000000}"/>
  <bookViews>
    <workbookView xWindow="-98" yWindow="-98" windowWidth="22695" windowHeight="14476" activeTab="2" xr2:uid="{00000000-000D-0000-FFFF-FFFF00000000}"/>
  </bookViews>
  <sheets>
    <sheet name="2023" sheetId="15" r:id="rId1"/>
    <sheet name="Params" sheetId="10" r:id="rId2"/>
    <sheet name="Synthése" sheetId="13" r:id="rId3"/>
  </sheets>
  <definedNames>
    <definedName name="AOUT" localSheetId="0">'2023'!$J$3</definedName>
    <definedName name="AOUT">#REF!</definedName>
    <definedName name="AVANCE_SUR_SALAIRE" localSheetId="0">'2023'!#REF!</definedName>
    <definedName name="AVANCE_SUR_SALAIRE">#REF!</definedName>
    <definedName name="AVRIL" localSheetId="0">'2023'!$F$3</definedName>
    <definedName name="AVRIL">#REF!</definedName>
    <definedName name="CRA" localSheetId="0">'2023'!$B$10</definedName>
    <definedName name="CRA">#REF!</definedName>
    <definedName name="CRA_ASTREINTE" localSheetId="0">'2023'!$B$14</definedName>
    <definedName name="CRA_ASTREINTE">#REF!</definedName>
    <definedName name="CRA_CP" localSheetId="0">'2023'!$B$12</definedName>
    <definedName name="CRA_CP">#REF!</definedName>
    <definedName name="CRA_PRODUCTION" localSheetId="0">'2023'!$B$11</definedName>
    <definedName name="CRA_PRODUCTION">#REF!</definedName>
    <definedName name="CRA_SANS_SOLDE" localSheetId="0">'2023'!$B$13</definedName>
    <definedName name="CRA_SANS_SOLDE">#REF!</definedName>
    <definedName name="DECEMBRE" localSheetId="0">'2023'!$N$3</definedName>
    <definedName name="DECEMBRE">#REF!</definedName>
    <definedName name="ENTREES" localSheetId="0">'2023'!$B$16</definedName>
    <definedName name="ENTREES">#REF!</definedName>
    <definedName name="ENTREES_ASTREINTE" localSheetId="0">'2023'!$B$18</definedName>
    <definedName name="ENTREES_ASTREINTE">#REF!</definedName>
    <definedName name="ENTREES_FACTURE" localSheetId="0">'2023'!$B$17</definedName>
    <definedName name="ENTREES_FACTURE">#REF!</definedName>
    <definedName name="FEVRIER" localSheetId="0">'2023'!$D$3</definedName>
    <definedName name="FEVRIER">#REF!</definedName>
    <definedName name="JANVIER" localSheetId="0">'2023'!$C$3</definedName>
    <definedName name="JANVIER">#REF!</definedName>
    <definedName name="JUILLET" localSheetId="0">'2023'!$I$3</definedName>
    <definedName name="JUILLET">#REF!</definedName>
    <definedName name="JUIN" localSheetId="0">'2023'!$H$3</definedName>
    <definedName name="JUIN">#REF!</definedName>
    <definedName name="MAI" localSheetId="0">'2023'!$G$3</definedName>
    <definedName name="MAI">#REF!</definedName>
    <definedName name="MARS" localSheetId="0">'2023'!$E$3</definedName>
    <definedName name="MARS">#REF!</definedName>
    <definedName name="MOIS" localSheetId="0">'2023'!$B$3</definedName>
    <definedName name="MOIS">#REF!</definedName>
    <definedName name="NOVEMBRE" localSheetId="0">'2023'!$M$3</definedName>
    <definedName name="NOVEMBRE">#REF!</definedName>
    <definedName name="OCTOBRE" localSheetId="0">'2023'!$L$3</definedName>
    <definedName name="OCTOBRE">#REF!</definedName>
    <definedName name="REPAS" localSheetId="0">'2023'!$B$5</definedName>
    <definedName name="REPAS">#REF!</definedName>
    <definedName name="REPAS_ACQUIS" localSheetId="0">'2023'!$B$7</definedName>
    <definedName name="REPAS_ACQUIS">#REF!</definedName>
    <definedName name="REPAS_PRIS" localSheetId="0">'2023'!$B$6</definedName>
    <definedName name="REPAS_PRIS">#REF!</definedName>
    <definedName name="REPAS_SOLDE" localSheetId="0">'2023'!$B$8</definedName>
    <definedName name="REPAS_SOLDE">#REF!</definedName>
    <definedName name="SEPTEMBRE" localSheetId="0">'2023'!$K$3</definedName>
    <definedName name="SEPTEMBRE">#REF!</definedName>
    <definedName name="SOLDE" localSheetId="0">'2023'!$B$26</definedName>
    <definedName name="SORTIES" localSheetId="0">'2023'!$B$21</definedName>
    <definedName name="SORTIES">#REF!</definedName>
    <definedName name="SORTIES_ABONDEMENT" localSheetId="0">'2023'!#REF!</definedName>
    <definedName name="SORTIES_ABONDEMENT">#REF!</definedName>
    <definedName name="SORTIES_CHARGES_SOCIALES_PATRONALES" localSheetId="0">'2023'!$B$23</definedName>
    <definedName name="SORTIES_CHARGES_SOCIALES_PATRONALES">#REF!</definedName>
    <definedName name="SORTIES_FRAIS_PEE_AMUNDI" localSheetId="0">'2023'!#REF!</definedName>
    <definedName name="SORTIES_FRAIS_PEE_AMUNDI">#REF!</definedName>
    <definedName name="SORTIES_INTERESSEMENT" localSheetId="0">'2023'!#REF!</definedName>
    <definedName name="SORTIES_INTERESSEMENT">#REF!</definedName>
    <definedName name="SORTIES_SALAIRE_NET" localSheetId="0">'2023'!$B$22</definedName>
    <definedName name="SORTIES_SALAIRE_NET">#REF!</definedName>
    <definedName name="TOTAL" localSheetId="0">'2023'!$P$3</definedName>
    <definedName name="TOTAL">#REF!</definedName>
    <definedName name="TOTAL_ENTREES" localSheetId="0">'2023'!$B$19</definedName>
    <definedName name="TOTAL_ENTREES">#REF!</definedName>
    <definedName name="TOTAL_SORTIES" localSheetId="0">'2023'!$B$24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G26" i="15" l="1"/>
  <c r="C26" i="15"/>
  <c r="N24" i="15"/>
  <c r="M24" i="15"/>
  <c r="L24" i="15"/>
  <c r="G24" i="15"/>
  <c r="F24" i="15"/>
  <c r="E24" i="15"/>
  <c r="D24" i="15"/>
  <c r="C24" i="15"/>
  <c r="M23" i="15"/>
  <c r="L23" i="15"/>
  <c r="K23" i="15"/>
  <c r="K24" i="15" s="1"/>
  <c r="J23" i="15"/>
  <c r="J24" i="15" s="1"/>
  <c r="I23" i="15"/>
  <c r="I24" i="15" s="1"/>
  <c r="H23" i="15"/>
  <c r="P23" i="15" s="1"/>
  <c r="P22" i="15"/>
  <c r="N19" i="15"/>
  <c r="N26" i="15" s="1"/>
  <c r="M19" i="15"/>
  <c r="M26" i="15" s="1"/>
  <c r="L19" i="15"/>
  <c r="L26" i="15" s="1"/>
  <c r="J19" i="15"/>
  <c r="I19" i="15"/>
  <c r="I26" i="15" s="1"/>
  <c r="G19" i="15"/>
  <c r="F19" i="15"/>
  <c r="F26" i="15" s="1"/>
  <c r="E19" i="15"/>
  <c r="E26" i="15" s="1"/>
  <c r="D19" i="15"/>
  <c r="D26" i="15" s="1"/>
  <c r="C19" i="15"/>
  <c r="P18" i="15"/>
  <c r="P17" i="15"/>
  <c r="M17" i="15"/>
  <c r="L17" i="15"/>
  <c r="K17" i="15"/>
  <c r="K19" i="15" s="1"/>
  <c r="K26" i="15" s="1"/>
  <c r="J17" i="15"/>
  <c r="I17" i="15"/>
  <c r="H17" i="15"/>
  <c r="H19" i="15" s="1"/>
  <c r="P14" i="15"/>
  <c r="P13" i="15"/>
  <c r="P12" i="15"/>
  <c r="C4" i="13" s="1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8" i="15" s="1"/>
  <c r="P7" i="15"/>
  <c r="P6" i="15"/>
  <c r="J26" i="15" l="1"/>
  <c r="P19" i="15"/>
  <c r="H24" i="15"/>
  <c r="H26" i="15" s="1"/>
  <c r="P26" i="15" s="1"/>
  <c r="C3" i="13" s="1"/>
  <c r="P24" i="15" l="1"/>
</calcChain>
</file>

<file path=xl/sharedStrings.xml><?xml version="1.0" encoding="utf-8"?>
<sst xmlns="http://schemas.openxmlformats.org/spreadsheetml/2006/main" count="40" uniqueCount="39">
  <si>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</si>
  <si>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</si>
  <si>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</si>
  <si>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</si>
  <si>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</si>
  <si>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</si>
  <si>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</si>
  <si>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</si>
  <si>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</si>
  <si>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</si>
  <si>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</si>
  <si>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</si>
  <si>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</si>
  <si>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</si>
  <si>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</si>
  <si>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</si>
  <si>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</si>
  <si>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</si>
  <si>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</si>
  <si>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</si>
  <si>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</si>
  <si>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</si>
  <si>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</si>
  <si>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</si>
  <si>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</si>
  <si>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</si>
  <si>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</si>
  <si>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</si>
  <si>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</si>
  <si>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</si>
  <si>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</si>
  <si>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</si>
  <si>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</si>
  <si>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</si>
  <si>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</si>
  <si>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</si>
  <si>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</si>
  <si>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</si>
  <si>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(Juin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</si>
</sst>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4" borderId="9" xfId="0" applyNumberFormat="1" applyFont="1" applyFill="1" applyBorder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0" fillId="0" borderId="10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0" fontId="0" fillId="8" borderId="2" xfId="0" applyFill="1" applyBorder="1"/>
    <xf numFmtId="1" fontId="4" fillId="4" borderId="4" xfId="0" applyNumberFormat="1" applyFont="1" applyFill="1" applyBorder="1"/>
    <xf numFmtId="0" fontId="0" fillId="7" borderId="2" xfId="0" applyFill="1" applyBorder="1"/>
    <xf numFmtId="0" fontId="0" fillId="2" borderId="2" xfId="0" applyFill="1" applyBorder="1"/>
    <xf numFmtId="4" fontId="0" fillId="3" borderId="2" xfId="0" applyNumberFormat="1" applyFill="1" applyBorder="1"/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26"/>
  <sheetViews>
    <sheetView zoomScale="88" zoomScaleNormal="130" workbookViewId="0">
      <selection activeCell="N14" sqref="N14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45">
      <c r="B1" s="60" t="s">
        <v>9</v>
      </c>
    </row>
    <row r="2" spans="2:16" x14ac:dyDescent="0.45">
      <c r="B2" s="6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45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45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45">
      <c r="B6" s="8" t="s">
        <v>19</v>
      </c>
      <c r="C6" s="56"/>
      <c r="D6" s="56"/>
      <c r="E6" s="56"/>
      <c r="F6" s="33"/>
      <c r="G6" s="33"/>
      <c r="H6" s="33">
        <v>19</v>
      </c>
      <c r="I6" s="33">
        <v>19</v>
      </c>
      <c r="J6" s="33">
        <v>19</v>
      </c>
      <c r="K6" s="33">
        <v>19</v>
      </c>
      <c r="L6" s="33">
        <v>19</v>
      </c>
      <c r="M6" s="33">
        <v>19</v>
      </c>
      <c r="N6" s="33"/>
      <c r="O6" s="31"/>
      <c r="P6" s="52">
        <f>SUM(C6:N6)</f>
        <v>114</v>
      </c>
    </row>
    <row r="7" spans="2:16" x14ac:dyDescent="0.45">
      <c r="B7" s="8" t="s">
        <v>20</v>
      </c>
      <c r="C7" s="33"/>
      <c r="D7" s="33"/>
      <c r="E7" s="33"/>
      <c r="F7" s="33"/>
      <c r="G7" s="33"/>
      <c r="H7" s="33">
        <v>20</v>
      </c>
      <c r="I7" s="33">
        <v>20</v>
      </c>
      <c r="J7" s="33">
        <v>22</v>
      </c>
      <c r="K7" s="33">
        <v>19</v>
      </c>
      <c r="L7" s="33">
        <v>17</v>
      </c>
      <c r="M7" s="33">
        <v>21</v>
      </c>
      <c r="N7" s="33"/>
      <c r="O7" s="31"/>
      <c r="P7" s="52">
        <f>SUM(C7:N7)</f>
        <v>119</v>
      </c>
    </row>
    <row r="8" spans="2:16" x14ac:dyDescent="0.45">
      <c r="B8" s="16" t="s">
        <v>21</v>
      </c>
      <c r="C8" s="32">
        <f t="shared" ref="C8:N8" si="0">C7-C6</f>
        <v>0</v>
      </c>
      <c r="D8" s="32">
        <f t="shared" si="0"/>
        <v>0</v>
      </c>
      <c r="E8" s="32">
        <f t="shared" si="0"/>
        <v>0</v>
      </c>
      <c r="F8" s="32">
        <f t="shared" si="0"/>
        <v>0</v>
      </c>
      <c r="G8" s="32">
        <f t="shared" si="0"/>
        <v>0</v>
      </c>
      <c r="H8" s="32">
        <f t="shared" si="0"/>
        <v>1</v>
      </c>
      <c r="I8" s="32">
        <f t="shared" si="0"/>
        <v>1</v>
      </c>
      <c r="J8" s="32">
        <f t="shared" si="0"/>
        <v>3</v>
      </c>
      <c r="K8" s="32">
        <f t="shared" si="0"/>
        <v>0</v>
      </c>
      <c r="L8" s="32">
        <f t="shared" si="0"/>
        <v>-2</v>
      </c>
      <c r="M8" s="32">
        <f t="shared" si="0"/>
        <v>2</v>
      </c>
      <c r="N8" s="32">
        <f t="shared" si="0"/>
        <v>0</v>
      </c>
      <c r="O8" s="31"/>
      <c r="P8" s="52">
        <f>SUM(C8:N8)</f>
        <v>5</v>
      </c>
    </row>
    <row r="9" spans="2:16" x14ac:dyDescent="0.45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45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45">
      <c r="B11" s="8" t="s">
        <v>13</v>
      </c>
      <c r="C11" s="10"/>
      <c r="D11" s="10"/>
      <c r="E11" s="10"/>
      <c r="F11" s="10"/>
      <c r="G11" s="10"/>
      <c r="H11" s="10">
        <v>20</v>
      </c>
      <c r="I11" s="10">
        <v>20</v>
      </c>
      <c r="J11" s="10">
        <v>22</v>
      </c>
      <c r="K11" s="10">
        <v>19</v>
      </c>
      <c r="L11" s="10">
        <v>17</v>
      </c>
      <c r="M11" s="10">
        <v>21</v>
      </c>
      <c r="N11" s="10"/>
      <c r="P11" s="53">
        <f>SUM(C11:N11)</f>
        <v>119</v>
      </c>
    </row>
    <row r="12" spans="2:16" x14ac:dyDescent="0.45">
      <c r="B12" s="8" t="s">
        <v>15</v>
      </c>
      <c r="C12" s="11"/>
      <c r="D12" s="11"/>
      <c r="E12" s="11"/>
      <c r="F12" s="11"/>
      <c r="G12" s="11"/>
      <c r="H12" s="11"/>
      <c r="I12" s="11"/>
      <c r="J12" s="11"/>
      <c r="K12" s="11">
        <v>2</v>
      </c>
      <c r="L12" s="11">
        <v>5</v>
      </c>
      <c r="M12" s="11"/>
      <c r="N12" s="11"/>
      <c r="P12" s="53">
        <f>SUM(C12:N12)</f>
        <v>7</v>
      </c>
    </row>
    <row r="13" spans="2:16" x14ac:dyDescent="0.45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45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45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45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45">
      <c r="B17" s="8" t="s">
        <v>6</v>
      </c>
      <c r="C17" s="9"/>
      <c r="D17" s="9"/>
      <c r="E17" s="9"/>
      <c r="F17" s="9"/>
      <c r="G17" s="9"/>
      <c r="H17" s="9">
        <f>H11*Params!$C$5*(1-Params!$C$3)-Params!$C$4</f>
        <v>10965</v>
      </c>
      <c r="I17" s="9">
        <f>I11*Params!$C$5*(1-Params!$C$3)-Params!$C$4</f>
        <v>10965</v>
      </c>
      <c r="J17" s="9">
        <f>J11*Params!$C$5*(1-Params!$C$3)-Params!$C$4</f>
        <v>12069</v>
      </c>
      <c r="K17" s="9">
        <f>K11*Params!$C$5*(1-Params!$C$3)-Params!$C$4</f>
        <v>10413</v>
      </c>
      <c r="L17" s="9">
        <f>L11*Params!$C$5*(1-Params!$C$3)-Params!$C$4</f>
        <v>9309</v>
      </c>
      <c r="M17" s="9">
        <f>M11*Params!$C$5*(1-Params!$C$3)-Params!$C$4</f>
        <v>11517</v>
      </c>
      <c r="N17" s="9"/>
      <c r="O17" s="4"/>
      <c r="P17" s="37">
        <f>SUM(C17:N17)</f>
        <v>65238</v>
      </c>
    </row>
    <row r="18" spans="2:16" x14ac:dyDescent="0.45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45">
      <c r="B19" s="24" t="s">
        <v>2</v>
      </c>
      <c r="C19" s="25">
        <f t="shared" ref="C19:N19" si="1">SUM(C17:C18)</f>
        <v>0</v>
      </c>
      <c r="D19" s="25">
        <f t="shared" si="1"/>
        <v>0</v>
      </c>
      <c r="E19" s="25">
        <f t="shared" si="1"/>
        <v>0</v>
      </c>
      <c r="F19" s="25">
        <f t="shared" si="1"/>
        <v>0</v>
      </c>
      <c r="G19" s="25">
        <f t="shared" si="1"/>
        <v>0</v>
      </c>
      <c r="H19" s="25">
        <f t="shared" si="1"/>
        <v>10965</v>
      </c>
      <c r="I19" s="25">
        <f t="shared" si="1"/>
        <v>10965</v>
      </c>
      <c r="J19" s="25">
        <f t="shared" si="1"/>
        <v>12069</v>
      </c>
      <c r="K19" s="25">
        <f t="shared" si="1"/>
        <v>10413</v>
      </c>
      <c r="L19" s="25">
        <f t="shared" si="1"/>
        <v>9309</v>
      </c>
      <c r="M19" s="25">
        <f t="shared" si="1"/>
        <v>11517</v>
      </c>
      <c r="N19" s="25">
        <f t="shared" si="1"/>
        <v>0</v>
      </c>
      <c r="O19" s="5"/>
      <c r="P19" s="38">
        <f>SUM(C19:N19)</f>
        <v>65238</v>
      </c>
    </row>
    <row r="20" spans="2:16" x14ac:dyDescent="0.45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45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45">
      <c r="B22" s="8" t="s">
        <v>7</v>
      </c>
      <c r="C22" s="9"/>
      <c r="D22" s="9"/>
      <c r="E22" s="9"/>
      <c r="F22" s="9"/>
      <c r="G22" s="9"/>
      <c r="H22" s="9">
        <v>6009.25</v>
      </c>
      <c r="I22" s="9">
        <v>6481.85</v>
      </c>
      <c r="J22" s="9">
        <v>6481.85</v>
      </c>
      <c r="K22" s="9">
        <v>6481.85</v>
      </c>
      <c r="L22" s="9">
        <v>6481.85</v>
      </c>
      <c r="M22" s="9">
        <v>6481.85</v>
      </c>
      <c r="N22" s="9"/>
      <c r="O22" s="4"/>
      <c r="P22" s="39">
        <f>SUM(C22:N22)</f>
        <v>38418.5</v>
      </c>
    </row>
    <row r="23" spans="2:16" x14ac:dyDescent="0.45">
      <c r="B23" s="8" t="s">
        <v>8</v>
      </c>
      <c r="C23" s="9"/>
      <c r="D23" s="9"/>
      <c r="E23" s="9"/>
      <c r="F23" s="9"/>
      <c r="G23" s="9"/>
      <c r="H23" s="9">
        <f>1209.54+2429.55</f>
        <v>3639.09</v>
      </c>
      <c r="I23" s="9">
        <f>1305.97+2621.25</f>
        <v>3927.2200000000003</v>
      </c>
      <c r="J23" s="9">
        <f>1305.97+2621.25</f>
        <v>3927.2200000000003</v>
      </c>
      <c r="K23" s="9">
        <f>1305.97+2621.25</f>
        <v>3927.2200000000003</v>
      </c>
      <c r="L23" s="9">
        <f>1305.97+2626.5</f>
        <v>3932.4700000000003</v>
      </c>
      <c r="M23" s="9">
        <f>1305.97+2634.39</f>
        <v>3940.3599999999997</v>
      </c>
      <c r="N23" s="9"/>
      <c r="O23" s="4"/>
      <c r="P23" s="39">
        <f>SUM(C23:N23)</f>
        <v>23293.58</v>
      </c>
    </row>
    <row r="24" spans="2:16" x14ac:dyDescent="0.45">
      <c r="B24" s="7" t="s">
        <v>3</v>
      </c>
      <c r="C24" s="40">
        <f t="shared" ref="C24:N24" si="2">SUM(C22:C23)</f>
        <v>0</v>
      </c>
      <c r="D24" s="40">
        <f t="shared" si="2"/>
        <v>0</v>
      </c>
      <c r="E24" s="40">
        <f t="shared" si="2"/>
        <v>0</v>
      </c>
      <c r="F24" s="40">
        <f t="shared" si="2"/>
        <v>0</v>
      </c>
      <c r="G24" s="40">
        <f t="shared" si="2"/>
        <v>0</v>
      </c>
      <c r="H24" s="40">
        <f t="shared" si="2"/>
        <v>9648.34</v>
      </c>
      <c r="I24" s="40">
        <f t="shared" si="2"/>
        <v>10409.07</v>
      </c>
      <c r="J24" s="40">
        <f t="shared" si="2"/>
        <v>10409.07</v>
      </c>
      <c r="K24" s="40">
        <f t="shared" si="2"/>
        <v>10409.07</v>
      </c>
      <c r="L24" s="40">
        <f t="shared" si="2"/>
        <v>10414.32</v>
      </c>
      <c r="M24" s="40">
        <f t="shared" si="2"/>
        <v>10422.209999999999</v>
      </c>
      <c r="N24" s="40">
        <f t="shared" si="2"/>
        <v>0</v>
      </c>
      <c r="O24" s="4"/>
      <c r="P24" s="41">
        <f>SUM(C24:N24)</f>
        <v>61712.08</v>
      </c>
    </row>
    <row r="25" spans="2:16" x14ac:dyDescent="0.45">
      <c r="B25" s="4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5"/>
    </row>
    <row r="26" spans="2:16" x14ac:dyDescent="0.45">
      <c r="B26" s="43" t="s">
        <v>25</v>
      </c>
      <c r="C26" s="44">
        <f t="shared" ref="C26:N26" si="3">C19-C24</f>
        <v>0</v>
      </c>
      <c r="D26" s="44">
        <f t="shared" si="3"/>
        <v>0</v>
      </c>
      <c r="E26" s="44">
        <f t="shared" si="3"/>
        <v>0</v>
      </c>
      <c r="F26" s="44">
        <f t="shared" si="3"/>
        <v>0</v>
      </c>
      <c r="G26" s="44">
        <f t="shared" si="3"/>
        <v>0</v>
      </c>
      <c r="H26" s="44">
        <f t="shared" si="3"/>
        <v>1316.6599999999999</v>
      </c>
      <c r="I26" s="44">
        <f t="shared" si="3"/>
        <v>555.93000000000029</v>
      </c>
      <c r="J26" s="44">
        <f t="shared" si="3"/>
        <v>1659.9300000000003</v>
      </c>
      <c r="K26" s="44">
        <f t="shared" si="3"/>
        <v>3.930000000000291</v>
      </c>
      <c r="L26" s="44">
        <f t="shared" si="3"/>
        <v>-1105.3199999999997</v>
      </c>
      <c r="M26" s="44">
        <f t="shared" si="3"/>
        <v>1094.7900000000009</v>
      </c>
      <c r="N26" s="44">
        <f t="shared" si="3"/>
        <v>0</v>
      </c>
      <c r="P26" s="54">
        <f>SUM(C26:N26)</f>
        <v>3525.9200000000019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C5" sqref="C5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62" t="s">
        <v>22</v>
      </c>
      <c r="C2" s="63"/>
    </row>
    <row r="3" spans="2:3" ht="30" customHeight="1" x14ac:dyDescent="0.45">
      <c r="B3" s="29" t="s">
        <v>11</v>
      </c>
      <c r="C3" s="30">
        <v>0.08</v>
      </c>
    </row>
    <row r="4" spans="2:3" ht="30" customHeight="1" x14ac:dyDescent="0.45">
      <c r="B4" s="29" t="s">
        <v>12</v>
      </c>
      <c r="C4" s="29">
        <v>75</v>
      </c>
    </row>
    <row r="5" spans="2:3" ht="30" customHeight="1" x14ac:dyDescent="0.45">
      <c r="B5" s="29" t="s">
        <v>38</v>
      </c>
      <c r="C5" s="29">
        <v>600</v>
      </c>
    </row>
  </sheetData>
  <mergeCells count="1"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tabSelected="1" workbookViewId="0">
      <selection activeCell="C5" sqref="C5"/>
    </sheetView>
  </sheetViews>
  <sheetFormatPr baseColWidth="10" defaultRowHeight="14.25" x14ac:dyDescent="0.45"/>
  <cols>
    <col min="2" max="2" width="20.33203125" customWidth="1"/>
  </cols>
  <sheetData>
    <row r="2" spans="2:3" ht="16.899999999999999" customHeight="1" x14ac:dyDescent="0.45">
      <c r="B2" s="64" t="s">
        <v>23</v>
      </c>
      <c r="C2" s="64"/>
    </row>
    <row r="3" spans="2:3" ht="16.899999999999999" customHeight="1" x14ac:dyDescent="0.45">
      <c r="B3" s="34" t="s">
        <v>24</v>
      </c>
      <c r="C3" s="35">
        <f>'2023'!P26</f>
        <v>3525.9200000000019</v>
      </c>
    </row>
    <row r="4" spans="2:3" ht="16.899999999999999" customHeight="1" x14ac:dyDescent="0.45">
      <c r="B4" s="34" t="s">
        <v>26</v>
      </c>
      <c r="C4" s="36">
        <f>SUM('2023'!P12)</f>
        <v>7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32</vt:i4>
      </vt:variant>
    </vt:vector>
  </HeadingPairs>
  <TitlesOfParts>
    <vt:vector size="35" baseType="lpstr">
      <vt:lpstr>2023</vt:lpstr>
      <vt:lpstr>Params</vt:lpstr>
      <vt:lpstr>Synthése</vt:lpstr>
      <vt:lpstr>'2023'!AOUT</vt:lpstr>
      <vt:lpstr>'2023'!AVRIL</vt:lpstr>
      <vt:lpstr>'2023'!CRA</vt:lpstr>
      <vt:lpstr>'2023'!CRA_ASTREINTE</vt:lpstr>
      <vt:lpstr>'2023'!CRA_CP</vt:lpstr>
      <vt:lpstr>'2023'!CRA_PRODUCTION</vt:lpstr>
      <vt:lpstr>'2023'!CRA_SANS_SOLDE</vt:lpstr>
      <vt:lpstr>'2023'!DECEMBRE</vt:lpstr>
      <vt:lpstr>'2023'!ENTREES</vt:lpstr>
      <vt:lpstr>'2023'!ENTREES_ASTREINTE</vt:lpstr>
      <vt:lpstr>'2023'!ENTREES_FACTURE</vt:lpstr>
      <vt:lpstr>'2023'!FEVRIER</vt:lpstr>
      <vt:lpstr>'2023'!JANVIER</vt:lpstr>
      <vt:lpstr>'2023'!JUILLET</vt:lpstr>
      <vt:lpstr>'2023'!JUIN</vt:lpstr>
      <vt:lpstr>'2023'!MAI</vt:lpstr>
      <vt:lpstr>'2023'!MARS</vt:lpstr>
      <vt:lpstr>'2023'!MOIS</vt:lpstr>
      <vt:lpstr>'2023'!NOVEMBRE</vt:lpstr>
      <vt:lpstr>'2023'!OCTOBRE</vt:lpstr>
      <vt:lpstr>'2023'!REPAS</vt:lpstr>
      <vt:lpstr>'2023'!REPAS_ACQUIS</vt:lpstr>
      <vt:lpstr>'2023'!REPAS_PRIS</vt:lpstr>
      <vt:lpstr>'2023'!REPAS_SOLDE</vt:lpstr>
      <vt:lpstr>'2023'!SEPTEMBRE</vt:lpstr>
      <vt:lpstr>'2023'!SOLDE</vt:lpstr>
      <vt:lpstr>'2023'!SORTIES</vt:lpstr>
      <vt:lpstr>'2023'!SORTIES_CHARGES_SOCIALES_PATRONALES</vt:lpstr>
      <vt:lpstr>'2023'!SORTIES_SALAIRE_NET</vt:lpstr>
      <vt:lpstr>'2023'!TOTAL</vt:lpstr>
      <vt:lpstr>'2023'!TOTAL_ENTREES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2023-12-01T13:32:25Z</dcterms:modified>
</cp:coreProperties>
</file>