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DD39BDB4-F29B-4568-9B3A-721E3ECD9E85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7" i="15" l="1"/>
  <c r="M25" i="15"/>
  <c r="L25" i="15"/>
  <c r="C27" i="15"/>
  <c r="N25" i="15"/>
  <c r="I25" i="15"/>
  <c r="H25" i="15"/>
  <c r="G25" i="15"/>
  <c r="F25" i="15"/>
  <c r="E25" i="15"/>
  <c r="D25" i="15"/>
  <c r="C25" i="15"/>
  <c r="P24" i="15"/>
  <c r="M23" i="15"/>
  <c r="L23" i="15"/>
  <c r="K23" i="15"/>
  <c r="K25" i="15" s="1"/>
  <c r="J23" i="15"/>
  <c r="J25" i="15" s="1"/>
  <c r="I23" i="15"/>
  <c r="P22" i="15"/>
  <c r="L19" i="15"/>
  <c r="H19" i="15"/>
  <c r="H27" i="15" s="1"/>
  <c r="G19" i="15"/>
  <c r="G27" i="15" s="1"/>
  <c r="F19" i="15"/>
  <c r="F27" i="15" s="1"/>
  <c r="E19" i="15"/>
  <c r="E27" i="15" s="1"/>
  <c r="D19" i="15"/>
  <c r="D27" i="15" s="1"/>
  <c r="C19" i="15"/>
  <c r="P18" i="15"/>
  <c r="M17" i="15"/>
  <c r="M19" i="15" s="1"/>
  <c r="L17" i="15"/>
  <c r="K17" i="15"/>
  <c r="K19" i="15" s="1"/>
  <c r="K27" i="15" s="1"/>
  <c r="J17" i="15"/>
  <c r="J19" i="15" s="1"/>
  <c r="J27" i="15" s="1"/>
  <c r="I17" i="15"/>
  <c r="I19" i="15" s="1"/>
  <c r="I27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25" i="15" l="1"/>
  <c r="L27" i="15"/>
  <c r="M27" i="15"/>
  <c r="P23" i="15"/>
  <c r="P17" i="15"/>
  <c r="C3" i="13"/>
  <c r="P19" i="15"/>
  <c r="N19" i="15"/>
  <c r="N27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  <author>youss</author>
  </authors>
  <commentList>
    <comment ref="I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J18" authorId="1" shapeId="0" xr:uid="{EB5FA661-B462-4EA7-9937-4E82ECF18228}">
      <text>
        <r>
          <rPr>
            <b/>
            <sz val="11"/>
            <color indexed="81"/>
            <rFont val="Tahoma"/>
            <charset val="1"/>
          </rPr>
          <t>youss:</t>
        </r>
        <r>
          <rPr>
            <sz val="11"/>
            <color indexed="81"/>
            <rFont val="Tahoma"/>
            <charset val="1"/>
          </rPr>
          <t xml:space="preserve">
Dans sa cagnotte</t>
        </r>
      </text>
    </comment>
    <comment ref="K18" authorId="0" shapeId="0" xr:uid="{94BF8F13-3F03-4650-9ACD-C9E13864B64A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<sst xmlns="http://schemas.openxmlformats.org/spreadsheetml/2006/main" count="41" uniqueCount="40">
  <si>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</si>
  <si>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</si>
  <si>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</si>
  <si>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</si>
  <si>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</si>
  <si>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</si>
  <si>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</si>
  <si>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</si>
  <si>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</si>
  <si>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</si>
  <si>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</si>
  <si>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</si>
  <si>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</si>
  <si>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</si>
  <si>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</si>
  <si>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</si>
  <si>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</si>
  <si>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</si>
  <si>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</si>
  <si>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</si>
  <si>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</si>
  <si>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</si>
  <si>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</si>
  <si>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</si>
  <si>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</si>
  <si>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</si>
  <si>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</si>
  <si>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</si>
  <si>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</si>
  <si>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</si>
  <si>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</si>
  <si>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</si>
  <si>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</si>
  <si>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</si>
  <si>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</si>
  <si>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</si>
  <si>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</si>
  <si>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</si>
  <si>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(Juilet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</si>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</sst>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charset val="1"/>
    </font>
    <font>
      <b/>
      <sz val="11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7"/>
  <sheetViews>
    <sheetView tabSelected="1" workbookViewId="0">
      <selection activeCell="M8" sqref="M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>
        <v>15</v>
      </c>
      <c r="J6" s="33">
        <v>19</v>
      </c>
      <c r="K6" s="33">
        <v>19</v>
      </c>
      <c r="L6" s="33">
        <v>19</v>
      </c>
      <c r="M6" s="33">
        <v>19</v>
      </c>
      <c r="N6" s="33"/>
      <c r="O6" s="31"/>
      <c r="P6" s="52">
        <f>SUM(C6:N6)</f>
        <v>91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>
        <v>22</v>
      </c>
      <c r="J7" s="33">
        <v>24</v>
      </c>
      <c r="K7" s="33">
        <v>27</v>
      </c>
      <c r="L7" s="33">
        <v>22</v>
      </c>
      <c r="M7" s="33">
        <v>21</v>
      </c>
      <c r="N7" s="33"/>
      <c r="O7" s="31"/>
      <c r="P7" s="52">
        <f>SUM(C7:N7)</f>
        <v>116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7</v>
      </c>
      <c r="J8" s="32">
        <f t="shared" si="0"/>
        <v>5</v>
      </c>
      <c r="K8" s="32">
        <f t="shared" si="0"/>
        <v>8</v>
      </c>
      <c r="L8" s="32">
        <f t="shared" si="0"/>
        <v>3</v>
      </c>
      <c r="M8" s="32">
        <f t="shared" si="0"/>
        <v>2</v>
      </c>
      <c r="N8" s="32">
        <f t="shared" si="0"/>
        <v>0</v>
      </c>
      <c r="O8" s="31"/>
      <c r="P8" s="52">
        <f>SUM(C8:N8)</f>
        <v>25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>
        <v>15</v>
      </c>
      <c r="J11" s="10">
        <v>17</v>
      </c>
      <c r="K11" s="10">
        <v>20</v>
      </c>
      <c r="L11" s="10">
        <v>22</v>
      </c>
      <c r="M11" s="10">
        <v>21</v>
      </c>
      <c r="N11" s="10"/>
      <c r="P11" s="53">
        <f>SUM(C11:N11)</f>
        <v>95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>
        <v>5</v>
      </c>
      <c r="K12" s="11"/>
      <c r="L12" s="11"/>
      <c r="M12" s="11"/>
      <c r="N12" s="11"/>
      <c r="P12" s="53">
        <f>SUM(C12:N12)</f>
        <v>5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>
        <v>7</v>
      </c>
      <c r="J14" s="20">
        <v>7</v>
      </c>
      <c r="K14" s="20">
        <v>7</v>
      </c>
      <c r="L14" s="20"/>
      <c r="M14" s="20">
        <v>7</v>
      </c>
      <c r="N14" s="20"/>
      <c r="P14" s="53">
        <f>SUM(C14:N14)</f>
        <v>28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>
        <f>I11*Params!$C$5*(1-Params!$C$3)-Params!$C$4</f>
        <v>9585</v>
      </c>
      <c r="J17" s="9">
        <f>J11*Params!$C$5*(1-Params!$C$3)-Params!$C$4</f>
        <v>10873</v>
      </c>
      <c r="K17" s="9">
        <f>K11*Params!$C$5*(1-Params!$C$3)-Params!$C$4</f>
        <v>12805</v>
      </c>
      <c r="L17" s="9">
        <f>L11*Params!$C$5*(1-Params!$C$3)-Params!$C$4</f>
        <v>14093</v>
      </c>
      <c r="M17" s="9">
        <f>M11*Params!$C$5*(1-Params!$C$3)-Params!$C$4</f>
        <v>13449</v>
      </c>
      <c r="N17" s="9"/>
      <c r="O17" s="4"/>
      <c r="P17" s="37">
        <f>SUM(C17:N17)</f>
        <v>60805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>
        <v>1280</v>
      </c>
      <c r="J18" s="9">
        <v>2080</v>
      </c>
      <c r="K18" s="9">
        <v>680</v>
      </c>
      <c r="L18" s="9"/>
      <c r="M18" s="9">
        <v>680</v>
      </c>
      <c r="N18" s="9"/>
      <c r="O18" s="4"/>
      <c r="P18" s="37">
        <f>SUM(C18:N18)</f>
        <v>4720</v>
      </c>
    </row>
    <row r="19" spans="2:16" x14ac:dyDescent="0.45">
      <c r="B19" s="24" t="s">
        <v>2</v>
      </c>
      <c r="C19" s="25">
        <f t="shared" ref="C19:M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10865</v>
      </c>
      <c r="J19" s="25">
        <f t="shared" si="1"/>
        <v>12953</v>
      </c>
      <c r="K19" s="25">
        <f t="shared" si="1"/>
        <v>13485</v>
      </c>
      <c r="L19" s="25">
        <f t="shared" si="1"/>
        <v>14093</v>
      </c>
      <c r="M19" s="25">
        <f t="shared" si="1"/>
        <v>14129</v>
      </c>
      <c r="N19" s="25">
        <f ca="1">SUM(N17:N19)</f>
        <v>0</v>
      </c>
      <c r="O19" s="5"/>
      <c r="P19" s="38">
        <f ca="1">SUM(C19:O19)</f>
        <v>52628.5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>
        <v>5748.69</v>
      </c>
      <c r="J22" s="9">
        <v>7727.4</v>
      </c>
      <c r="K22" s="9">
        <v>7727.4</v>
      </c>
      <c r="L22" s="9">
        <v>7769.24</v>
      </c>
      <c r="M22" s="9">
        <v>7769.24</v>
      </c>
      <c r="N22" s="9"/>
      <c r="O22" s="4"/>
      <c r="P22" s="39">
        <f>SUM(C22:N22)</f>
        <v>36741.969999999994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>
        <f>1097.83+2208.53</f>
        <v>3306.36</v>
      </c>
      <c r="J23" s="9">
        <f>1468.6+2964.53</f>
        <v>4433.13</v>
      </c>
      <c r="K23" s="9">
        <f>1468.6+2977.67</f>
        <v>4446.2700000000004</v>
      </c>
      <c r="L23" s="9">
        <f>1426.76+2926.4</f>
        <v>4353.16</v>
      </c>
      <c r="M23" s="9">
        <f>1426.76+2926.4</f>
        <v>4353.16</v>
      </c>
      <c r="N23" s="9"/>
      <c r="O23" s="4"/>
      <c r="P23" s="39">
        <f>SUM(C23:N23)</f>
        <v>20892.079999999998</v>
      </c>
    </row>
    <row r="24" spans="2:16" x14ac:dyDescent="0.4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7">
        <f>SUM(C24:N24)</f>
        <v>1232.5</v>
      </c>
    </row>
    <row r="25" spans="2:16" x14ac:dyDescent="0.45">
      <c r="B25" s="7" t="s">
        <v>3</v>
      </c>
      <c r="C25" s="40">
        <f>SUM(C22:C23)</f>
        <v>0</v>
      </c>
      <c r="D25" s="40">
        <f>SUM(D22:D23)</f>
        <v>0</v>
      </c>
      <c r="E25" s="40">
        <f>SUM(E22:E23)</f>
        <v>0</v>
      </c>
      <c r="F25" s="40">
        <f>SUM(F22:F23)</f>
        <v>0</v>
      </c>
      <c r="G25" s="40">
        <f t="shared" ref="G25:N25" si="2">SUM(G22:G24)</f>
        <v>0</v>
      </c>
      <c r="H25" s="40">
        <f t="shared" si="2"/>
        <v>0</v>
      </c>
      <c r="I25" s="40">
        <f t="shared" si="2"/>
        <v>9055.0499999999993</v>
      </c>
      <c r="J25" s="40">
        <f t="shared" si="2"/>
        <v>12160.529999999999</v>
      </c>
      <c r="K25" s="40">
        <f t="shared" si="2"/>
        <v>12173.67</v>
      </c>
      <c r="L25" s="40">
        <f t="shared" si="2"/>
        <v>13354.9</v>
      </c>
      <c r="M25" s="40">
        <f t="shared" si="2"/>
        <v>12122.4</v>
      </c>
      <c r="N25" s="40">
        <f t="shared" si="2"/>
        <v>0</v>
      </c>
      <c r="O25" s="4"/>
      <c r="P25" s="41">
        <f>SUM(C25:N25)</f>
        <v>58866.55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0</v>
      </c>
      <c r="D27" s="44">
        <f t="shared" si="3"/>
        <v>0</v>
      </c>
      <c r="E27" s="44">
        <f t="shared" si="3"/>
        <v>0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1809.9500000000007</v>
      </c>
      <c r="J27" s="44">
        <f t="shared" si="3"/>
        <v>792.47000000000116</v>
      </c>
      <c r="K27" s="44">
        <f t="shared" si="3"/>
        <v>1311.33</v>
      </c>
      <c r="L27" s="44">
        <f t="shared" si="3"/>
        <v>738.10000000000036</v>
      </c>
      <c r="M27" s="44">
        <f t="shared" si="3"/>
        <v>2006.6000000000004</v>
      </c>
      <c r="N27" s="44">
        <f t="shared" ca="1" si="3"/>
        <v>0</v>
      </c>
      <c r="P27" s="54">
        <f>SUM(C27:M27)</f>
        <v>6658.4500000000025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6" sqref="B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700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'2023'!P27</f>
        <v>6658.4500000000025</v>
      </c>
    </row>
    <row r="4" spans="2:3" ht="16.899999999999999" customHeight="1" x14ac:dyDescent="0.45">
      <c r="B4" s="34" t="s">
        <v>26</v>
      </c>
      <c r="C4" s="36">
        <f>SUM('2023'!P12)</f>
        <v>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2023-12-01T12:52:43Z</dcterms:modified>
</cp:coreProperties>
</file>