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8D918AEC-656F-48C8-89E6-36B28464F23A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<sst xmlns="http://schemas.openxmlformats.org/spreadsheetml/2006/main" count="41" uniqueCount="40">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</sst>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0" fillId="2" borderId="2" xfId="0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0" fillId="7" borderId="2" xfId="0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2" xfId="0" applyFill="1" applyBorder="1"/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4" fontId="0" fillId="3" borderId="2" xfId="0" applyNumberForma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4" xfId="0" applyNumberFormat="1" applyFont="1" applyFill="1" applyBorder="1"/>
    <x:xf numFmtId="1" fontId="1" fillId="0" borderId="0" xfId="0" applyNumberFormat="1" applyFont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5" xfId="0" applyNumberFormat="1" applyFont="1" applyFill="1" applyBorder="1" applyAlignment="1">
      <x:alignment horizontal="center" vertical="center"/>
    </x:xf>
    <x:xf numFmtId="1" fontId="9" fillId="0" borderId="9" xfId="0" applyNumberFormat="1" applyFont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abSelected="1" workbookViewId="0">
      <x:selection activeCell="M21" sqref="M21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5">
        <x:f>SUM(C6:N6)</x:f>
        <x:v>114</x:v>
      </x:c>
    </x:row>
    <x:row r="7">
      <x:c r="B7" s="9" t="s">
        <x:v>21</x:v>
      </x:c>
      <x:c r="C7" s="37"/>
      <x:c r="D7" s="37"/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10</x:v>
      </x:c>
      <x:c r="J7" s="37">
        <x:v>16</x:v>
      </x:c>
      <x:c r="K7" s="37">
        <x:v>20</x:v>
      </x:c>
      <x:c r="L7" s="37">
        <x:v>22</x:v>
      </x:c>
      <x:c r="M7" s="37"/>
      <x:c r="N7" s="37"/>
      <x:c r="O7" s="36"/>
      <x:c r="P7" s="55">
        <x:f>SUM(C7:N7)</x:f>
        <x:v>109</x:v>
      </x:c>
    </x:row>
    <x:row r="8">
      <x:c r="B8" s="18" t="s">
        <x:v>22</x:v>
      </x:c>
      <x:c r="C8" s="59">
        <x:f>C7-C6</x:f>
      </x:c>
      <x:c r="D8" s="59">
        <x:f>D7-D6</x:f>
      </x:c>
      <x:c r="E8" s="59">
        <x:f>E7-E6</x:f>
      </x:c>
      <x:c r="F8" s="59">
        <x:f>F7-F6</x:f>
      </x:c>
      <x:c r="G8" s="59">
        <x:f>G7-G6</x:f>
      </x:c>
      <x:c r="H8" s="59">
        <x:f>H7-H6</x:f>
      </x:c>
      <x:c r="I8" s="59">
        <x:f>I7-I6</x:f>
      </x:c>
      <x:c r="J8" s="59">
        <x:f>J7-J6</x:f>
      </x:c>
      <x:c r="K8" s="59">
        <x:f>K7-K6</x:f>
      </x:c>
      <x:c r="L8" s="59">
        <x:f>L7-L6</x:f>
      </x:c>
      <x:c r="M8" s="59">
        <x:f>M7-M6</x:f>
      </x:c>
      <x:c r="N8" s="59">
        <x:f>N7-N6</x:f>
      </x:c>
      <x:c r="O8" s="36"/>
      <x:c r="P8" s="55">
        <x:f>SUM(C8:N8)</x:f>
        <x:v>-5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>
        <x:v>23</x:v>
      </x:c>
      <x:c r="F11" s="11">
        <x:v>19</x:v>
      </x:c>
      <x:c r="G11" s="11">
        <x:v>19</x:v>
      </x:c>
      <x:c r="H11" s="11">
        <x:v>21.5</x:v>
      </x:c>
      <x:c r="I11" s="11">
        <x:v>9.5</x:v>
      </x:c>
      <x:c r="J11" s="11">
        <x:v>16</x:v>
      </x:c>
      <x:c r="K11" s="11">
        <x:v>20.5</x:v>
      </x:c>
      <x:c r="L11" s="11">
        <x:v>22</x:v>
      </x:c>
      <x:c r="M11" s="11"/>
      <x:c r="N11" s="11"/>
      <x:c r="P11" s="56">
        <x:f>SUM(C11:N11)</x:f>
        <x:v>108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>
        <x:v>0.5</x:v>
      </x:c>
      <x:c r="I12" s="12">
        <x:v>10.5</x:v>
      </x:c>
      <x:c r="J12" s="12">
        <x:v>0</x:v>
      </x:c>
      <x:c r="K12" s="12">
        <x:v>0.5</x:v>
      </x:c>
      <x:c r="L12" s="12"/>
      <x:c r="M12" s="12"/>
      <x:c r="N12" s="12"/>
      <x:c r="P12" s="56">
        <x:f>SUM(C12:N12)</x:f>
        <x:v>11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6</x:v>
      </x:c>
      <x:c r="K13" s="12"/>
      <x:c r="L13" s="12"/>
      <x:c r="M13" s="12"/>
      <x:c r="N13" s="12"/>
      <x:c r="P13" s="56">
        <x:f>SUM(C13:N13)</x:f>
        <x:v>6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>
        <x:f>E11*Params!$C$5*(1-Params!$C$3)-Params!$C$4</x:f>
        <x:v>10716.6</x:v>
      </x:c>
      <x:c r="F17" s="10">
        <x:f>F11*Params!$C$5*(1-Params!$C$3)-Params!$C$4</x:f>
        <x:v>8839.800000000001</x:v>
      </x:c>
      <x:c r="G17" s="10">
        <x:f>G11*Params!$C$5*(1-Params!$C$3)-Params!$C$4</x:f>
        <x:v>8839.800000000001</x:v>
      </x:c>
      <x:c r="H17" s="10">
        <x:f>H11*Params!$C$5*(1-Params!$C$3)-Params!$C$4</x:f>
        <x:v>10012.800000000001</x:v>
      </x:c>
      <x:c r="I17" s="10">
        <x:f>I11*Params!$C$5*(1-Params!$C$3)-Params!$C$4</x:f>
        <x:v>4382.400000000001</x:v>
      </x:c>
      <x:c r="J17" s="10">
        <x:f>J11*Params!$C$5*(1-Params!$C$3)-Params!$C$4</x:f>
        <x:v>7432.200000000001</x:v>
      </x:c>
      <x:c r="K17" s="10">
        <x:f>K11*Params!$C$5*(1-Params!$C$3)-Params!$C$4</x:f>
      </x:c>
      <x:c r="L17" s="10">
        <x:f>L11*Params!$C$5*(1-Params!$C$3)-Params!$C$4</x:f>
      </x:c>
      <x:c r="M17" s="10"/>
      <x:c r="N17" s="10"/>
      <x:c r="O17" s="4"/>
      <x:c r="P17" s="41">
        <x:f>SUM(C17:N17)</x:f>
        <x:v>50223.600000000006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50223.600000000006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>
        <x:v>5616.6</x:v>
      </x:c>
      <x:c r="F22" s="10">
        <x:v>5616.6</x:v>
      </x:c>
      <x:c r="G22" s="10">
        <x:v>5616.6</x:v>
      </x:c>
      <x:c r="H22" s="10">
        <x:v>5616.6</x:v>
      </x:c>
      <x:c r="I22" s="10">
        <x:v>5616.6</x:v>
      </x:c>
      <x:c r="J22" s="10">
        <x:v>4453.5</x:v>
      </x:c>
      <x:c r="K22" s="10">
        <x:v>5616.6</x:v>
      </x:c>
      <x:c r="L22" s="10">
        <x:v>5616.6</x:v>
      </x:c>
      <x:c r="M22" s="10"/>
      <x:c r="N22" s="10"/>
      <x:c r="O22" s="4"/>
      <x:c r="P22" s="43">
        <x:f>SUM(C22:N22)</x:f>
        <x:v>32536.5</x:v>
      </x:c>
    </x:row>
    <x:row r="23">
      <x:c r="B23" s="9" t="s">
        <x:v>8</x:v>
      </x:c>
      <x:c r="C23" s="10"/>
      <x:c r="D23" s="10"/>
      <x:c r="E23" s="10">
        <x:f>1097.26+1858.79</x:f>
        <x:v>2956.05</x:v>
      </x:c>
      <x:c r="F23" s="10">
        <x:f>1097.26+1858.79</x:f>
        <x:v>2956.05</x:v>
      </x:c>
      <x:c r="G23" s="10">
        <x:f>1097.26+1861.46</x:f>
        <x:v>2958.7200000000003</x:v>
      </x:c>
      <x:c r="H23" s="10">
        <x:f>1097.26+1860.12</x:f>
        <x:v>2957.38</x:v>
      </x:c>
      <x:c r="I23" s="10">
        <x:f>1097.26+1861.44</x:f>
        <x:v>2958.7</x:v>
      </x:c>
      <x:c r="J23" s="10">
        <x:f>874.61+1510.51</x:f>
        <x:v>2385.12</x:v>
      </x:c>
      <x:c r="K23" s="10">
        <x:f>1097.26+1860.12</x:f>
      </x:c>
      <x:c r="L23" s="10">
        <x:f>1097.26+1861.44</x:f>
      </x:c>
      <x:c r="M23" s="10"/>
      <x:c r="N23" s="10"/>
      <x:c r="O23" s="4"/>
      <x:c r="P23" s="43">
        <x:f>SUM(C23:N23)</x:f>
        <x:v>17172.02</x:v>
      </x:c>
    </x:row>
    <x:row r="24">
      <x:c r="B24" s="60" t="s">
        <x:v>39</x:v>
      </x:c>
      <x:c r="C24" s="61"/>
      <x:c r="D24" s="61"/>
      <x:c r="E24" s="61"/>
      <x:c r="F24" s="61"/>
      <x:c r="G24" s="61"/>
      <x:c r="H24" s="61">
        <x:v>949.17</x:v>
      </x:c>
      <x:c r="I24" s="61"/>
      <x:c r="J24" s="61"/>
      <x:c r="K24" s="61"/>
      <x:c r="L24" s="61"/>
      <x:c r="M24" s="61"/>
      <x:c r="N24" s="61"/>
      <x:c r="O24" s="4"/>
      <x:c r="P24" s="43">
        <x:f>SUM(C24:N24)</x:f>
        <x:v>949.17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  <x:v>9523.15</x:v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  <x:v>0</x:v>
      </x:c>
      <x:c r="O25" s="4"/>
      <x:c r="P25" s="58">
        <x:f>SUM(C25:N25)</x:f>
        <x:v>50657.69000000001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7">
        <x:f>SUM(C27:N27)</x:f>
        <x:v>-434.0899999999965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8" sqref="B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23</x:v>
      </x:c>
      <x:c r="C2" s="65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38</x:v>
      </x:c>
      <x:c r="C5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33</x:v>
      </x:c>
      <x:c r="C2" s="66"/>
    </x:row>
    <x:row r="3" spans="2:3" ht="16.899999999999999" customHeight="1" x14ac:dyDescent="0.45">
      <x:c r="B3" s="38" t="s">
        <x:v>34</x:v>
      </x:c>
      <x:c r="C3" s="39">
        <x:f>SUM('2023'!P27)</x:f>
        <x:v>-434.08999999999651</x:v>
      </x:c>
    </x:row>
    <x:row r="4" spans="2:3" ht="16.899999999999999" customHeight="1" x14ac:dyDescent="0.45">
      <x:c r="B4" s="38" t="s">
        <x:v>37</x:v>
      </x:c>
      <x:c r="C4" s="40">
        <x:f>'2023'!P12</x:f>
        <x:v>11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2023-11-02T10:54:43Z</dcterms:modified>
</cp:coreProperties>
</file>