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9\Normal\"/>
    </mc:Choice>
  </mc:AlternateContent>
  <xr:revisionPtr revIDLastSave="0" documentId="13_ncr:1_{300C1C8A-F97C-4448-9487-BECDA458315F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'2023'!$B$30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'2023'!$B$29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'2023'!$B$27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0" i="14" l="1"/>
  <c r="P29" i="14"/>
  <c r="L27" i="14"/>
  <c r="D27" i="14"/>
  <c r="N25" i="14"/>
  <c r="M25" i="14"/>
  <c r="L25" i="14"/>
  <c r="J25" i="14"/>
  <c r="I25" i="14"/>
  <c r="G25" i="14"/>
  <c r="F25" i="14"/>
  <c r="E25" i="14"/>
  <c r="D25" i="14"/>
  <c r="C25" i="14"/>
  <c r="P24" i="14"/>
  <c r="P23" i="14"/>
  <c r="K23" i="14"/>
  <c r="K25" i="14" s="1"/>
  <c r="J23" i="14"/>
  <c r="I23" i="14"/>
  <c r="H23" i="14"/>
  <c r="H25" i="14" s="1"/>
  <c r="P22" i="14"/>
  <c r="N19" i="14"/>
  <c r="N27" i="14" s="1"/>
  <c r="M19" i="14"/>
  <c r="M27" i="14" s="1"/>
  <c r="L19" i="14"/>
  <c r="G19" i="14"/>
  <c r="G27" i="14" s="1"/>
  <c r="F19" i="14"/>
  <c r="F27" i="14" s="1"/>
  <c r="E19" i="14"/>
  <c r="E27" i="14" s="1"/>
  <c r="D19" i="14"/>
  <c r="C19" i="14"/>
  <c r="C27" i="14" s="1"/>
  <c r="P18" i="14"/>
  <c r="K17" i="14"/>
  <c r="K19" i="14" s="1"/>
  <c r="J17" i="14"/>
  <c r="J19" i="14" s="1"/>
  <c r="J27" i="14" s="1"/>
  <c r="I17" i="14"/>
  <c r="I19" i="14" s="1"/>
  <c r="I27" i="14" s="1"/>
  <c r="H17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17" i="14" l="1"/>
  <c r="P8" i="14"/>
  <c r="K27" i="14"/>
  <c r="P25" i="14"/>
  <c r="H19" i="14"/>
  <c r="H27" i="14" s="1"/>
  <c r="P27" i="14" l="1"/>
  <c r="C3" i="13" s="1"/>
  <c r="P19" i="14"/>
</calcChain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<sst xmlns="http://schemas.openxmlformats.org/spreadsheetml/2006/main" count="43" uniqueCount="42">
  <si>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</si>
  <si>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</si>
  <si>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</si>
  <si>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</si>
  <si>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</si>
  <si>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</si>
  <si>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</si>
  <si>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</si>
  <si>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</si>
  <si>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</si>
  <si>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</si>
  <si>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</si>
  <si>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</si>
  <si>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</si>
  <si>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</si>
  <si>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</si>
  <si>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</si>
  <si>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</si>
  <si>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</si>
  <si>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</si>
  <si>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</si>
  <si>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</si>
  <si>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</si>
  <si>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</si>
  <si>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</si>
  <si>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</si>
  <si>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</si>
  <si>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</si>
  <si>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</si>
  <si>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</si>
  <si>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</si>
  <si>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</si>
  <si>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</si>
  <si>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</si>
  <si>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</si>
  <si>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</si>
  <si>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</si>
  <si>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</si>
  <si>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</si>
  <si>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</si>
  <si>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</si>
  <si>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(Juin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</si>
</sst>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tabSelected="1" topLeftCell="B1" workbookViewId="0">
      <selection activeCell="M18" sqref="M18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>
        <v>19</v>
      </c>
      <c r="I6" s="37">
        <v>19</v>
      </c>
      <c r="J6" s="37">
        <v>19</v>
      </c>
      <c r="K6" s="37">
        <v>19</v>
      </c>
      <c r="L6" s="37"/>
      <c r="M6" s="37"/>
      <c r="N6" s="37"/>
      <c r="O6" s="36"/>
      <c r="P6" s="57">
        <f>SUM(C6:N6)</f>
        <v>76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>
        <v>19</v>
      </c>
      <c r="I7" s="37">
        <v>15</v>
      </c>
      <c r="J7" s="37">
        <v>22</v>
      </c>
      <c r="K7" s="37">
        <v>20.5</v>
      </c>
      <c r="L7" s="37"/>
      <c r="M7" s="37"/>
      <c r="N7" s="37"/>
      <c r="O7" s="36"/>
      <c r="P7" s="57">
        <f>SUM(C7:N7)</f>
        <v>76.5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-4</v>
      </c>
      <c r="J8" s="63">
        <f t="shared" si="0"/>
        <v>3</v>
      </c>
      <c r="K8" s="63">
        <f t="shared" si="0"/>
        <v>1.5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0.5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>
        <v>19</v>
      </c>
      <c r="I11" s="11">
        <v>15</v>
      </c>
      <c r="J11" s="11">
        <v>22</v>
      </c>
      <c r="K11" s="11">
        <v>20.5</v>
      </c>
      <c r="L11" s="11"/>
      <c r="M11" s="11"/>
      <c r="N11" s="11"/>
      <c r="P11" s="58">
        <f>SUM(C11:N11)</f>
        <v>76.5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>
        <v>5</v>
      </c>
      <c r="J12" s="12"/>
      <c r="K12" s="12">
        <v>0.5</v>
      </c>
      <c r="L12" s="12"/>
      <c r="M12" s="12"/>
      <c r="N12" s="12"/>
      <c r="P12" s="58">
        <f>SUM(C12:N12)</f>
        <v>5.5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>
        <f>H11*Params!$C$5*(1-Params!$C$3)-Params!$C$4</f>
        <v>8665</v>
      </c>
      <c r="I17" s="10">
        <f>I11*Params!$C$5*(1-Params!$C$3)-Params!$C$4</f>
        <v>6825</v>
      </c>
      <c r="J17" s="10">
        <f>J11*Params!$C$5*(1-Params!$C$3)-Params!$C$4</f>
        <v>10045</v>
      </c>
      <c r="K17" s="10">
        <f>K11*Params!$C$5*(1-Params!$C$3)-Params!$C$4</f>
        <v>9355</v>
      </c>
      <c r="L17" s="10"/>
      <c r="M17" s="10"/>
      <c r="N17" s="10"/>
      <c r="O17" s="4"/>
      <c r="P17" s="41">
        <f>SUM(C17:N17)</f>
        <v>34890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8665</v>
      </c>
      <c r="I19" s="28">
        <f t="shared" si="1"/>
        <v>6825</v>
      </c>
      <c r="J19" s="28">
        <f t="shared" si="1"/>
        <v>10045</v>
      </c>
      <c r="K19" s="28">
        <f t="shared" si="1"/>
        <v>9355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34890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>
        <v>4625.4799999999996</v>
      </c>
      <c r="I22" s="10">
        <v>5245.9</v>
      </c>
      <c r="J22" s="10">
        <v>5245.9</v>
      </c>
      <c r="K22" s="10">
        <v>5245.9</v>
      </c>
      <c r="L22" s="10"/>
      <c r="M22" s="10"/>
      <c r="N22" s="10"/>
      <c r="O22" s="4"/>
      <c r="P22" s="43">
        <f>SUM(C22:N22)</f>
        <v>20363.18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>
        <f>958.34+1624.34</f>
        <v>2582.6799999999998</v>
      </c>
      <c r="I23" s="10">
        <f>1084.46+1837.06</f>
        <v>2921.52</v>
      </c>
      <c r="J23" s="10">
        <f>1084.46+1850.2</f>
        <v>2934.66</v>
      </c>
      <c r="K23" s="10">
        <f>1084.46+1837.06</f>
        <v>2921.52</v>
      </c>
      <c r="L23" s="10"/>
      <c r="M23" s="10"/>
      <c r="N23" s="10"/>
      <c r="O23" s="4"/>
      <c r="P23" s="43">
        <f>SUM(C23:N23)</f>
        <v>11360.380000000001</v>
      </c>
    </row>
    <row r="24" spans="2:16" x14ac:dyDescent="0.45">
      <c r="B24" s="55" t="s">
        <v>40</v>
      </c>
      <c r="C24" s="10"/>
      <c r="D24" s="10"/>
      <c r="E24" s="10"/>
      <c r="F24" s="10"/>
      <c r="G24" s="10"/>
      <c r="H24" s="10">
        <v>506.98</v>
      </c>
      <c r="I24" s="10">
        <v>421.3</v>
      </c>
      <c r="J24" s="10">
        <v>571.24</v>
      </c>
      <c r="K24" s="10">
        <v>549.82000000000005</v>
      </c>
      <c r="L24" s="10"/>
      <c r="M24" s="10"/>
      <c r="N24" s="10"/>
      <c r="O24" s="4"/>
      <c r="P24" s="43">
        <f>SUM(C24:N24)</f>
        <v>2049.34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7715.1399999999994</v>
      </c>
      <c r="I25" s="44">
        <f t="shared" si="2"/>
        <v>8588.7199999999993</v>
      </c>
      <c r="J25" s="44">
        <f t="shared" si="2"/>
        <v>8751.7999999999993</v>
      </c>
      <c r="K25" s="44">
        <f t="shared" si="2"/>
        <v>8717.24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0">
        <f>SUM(C25:N25)</f>
        <v>33772.899999999994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949.86000000000058</v>
      </c>
      <c r="I27" s="47">
        <f t="shared" si="3"/>
        <v>-1763.7199999999993</v>
      </c>
      <c r="J27" s="47">
        <f t="shared" si="3"/>
        <v>1293.2000000000007</v>
      </c>
      <c r="K27" s="47">
        <f t="shared" si="3"/>
        <v>637.76000000000022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59">
        <f>SUM(C27:N27)</f>
        <v>1117.1000000000022</v>
      </c>
    </row>
    <row r="29" spans="2:16" x14ac:dyDescent="0.45">
      <c r="B29" s="62" t="s">
        <v>37</v>
      </c>
      <c r="C29" s="54"/>
      <c r="D29" s="54"/>
      <c r="E29" s="54"/>
      <c r="F29" s="54"/>
      <c r="G29" s="54"/>
      <c r="H29" s="54">
        <v>1140</v>
      </c>
      <c r="I29" s="54">
        <v>900</v>
      </c>
      <c r="J29" s="54">
        <v>1320</v>
      </c>
      <c r="K29" s="54">
        <v>1260</v>
      </c>
      <c r="L29" s="54"/>
      <c r="M29" s="54"/>
      <c r="N29" s="54"/>
      <c r="P29" s="61">
        <f>SUM(C29:N29)</f>
        <v>4620</v>
      </c>
    </row>
    <row r="30" spans="2:16" x14ac:dyDescent="0.45">
      <c r="B30" s="62" t="s">
        <v>38</v>
      </c>
      <c r="C30" s="54"/>
      <c r="D30" s="54"/>
      <c r="E30" s="54"/>
      <c r="F30" s="54"/>
      <c r="G30" s="54"/>
      <c r="H30" s="54">
        <v>506.98</v>
      </c>
      <c r="I30" s="54">
        <v>421.3</v>
      </c>
      <c r="J30" s="54">
        <v>571.24</v>
      </c>
      <c r="K30" s="54">
        <v>549.82000000000005</v>
      </c>
      <c r="L30" s="54"/>
      <c r="M30" s="54"/>
      <c r="N30" s="54"/>
      <c r="P30" s="61">
        <f>SUM(C30:N30)</f>
        <v>2049.34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5" sqref="C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6" t="s">
        <v>23</v>
      </c>
      <c r="C2" s="67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500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8" t="s">
        <v>33</v>
      </c>
      <c r="C2" s="68"/>
    </row>
    <row r="3" spans="2:3" ht="16.899999999999999" customHeight="1" x14ac:dyDescent="0.45">
      <c r="B3" s="38" t="s">
        <v>34</v>
      </c>
      <c r="C3" s="39">
        <f>'2023'!P27</f>
        <v>1117.1000000000022</v>
      </c>
    </row>
    <row r="4" spans="2:3" ht="16.899999999999999" customHeight="1" x14ac:dyDescent="0.45">
      <c r="B4" s="38" t="s">
        <v>39</v>
      </c>
      <c r="C4" s="40">
        <f>'2023'!P12</f>
        <v>5.5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2023-10-05T10:16:36Z</dcterms:modified>
</cp:coreProperties>
</file>