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55C2FF25-2950-4136-8C2C-C8B1F33E6B4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5" l="1"/>
  <c r="M25" i="15"/>
  <c r="L25" i="15"/>
  <c r="G25" i="15"/>
  <c r="F25" i="15"/>
  <c r="E25" i="15"/>
  <c r="P24" i="15"/>
  <c r="K23" i="15"/>
  <c r="K25" i="15" s="1"/>
  <c r="J23" i="15"/>
  <c r="J25" i="15" s="1"/>
  <c r="I23" i="15"/>
  <c r="I25" i="15" s="1"/>
  <c r="H23" i="15"/>
  <c r="H25" i="15" s="1"/>
  <c r="G23" i="15"/>
  <c r="F23" i="15"/>
  <c r="E23" i="15"/>
  <c r="D23" i="15"/>
  <c r="D25" i="15" s="1"/>
  <c r="C23" i="15"/>
  <c r="C25" i="15" s="1"/>
  <c r="P25" i="15" s="1"/>
  <c r="P22" i="15"/>
  <c r="N19" i="15"/>
  <c r="N27" i="15" s="1"/>
  <c r="M19" i="15"/>
  <c r="M27" i="15" s="1"/>
  <c r="L19" i="15"/>
  <c r="L27" i="15" s="1"/>
  <c r="H19" i="15"/>
  <c r="H27" i="15" s="1"/>
  <c r="G19" i="15"/>
  <c r="G27" i="15" s="1"/>
  <c r="E19" i="15"/>
  <c r="E27" i="15" s="1"/>
  <c r="D19" i="15"/>
  <c r="D27" i="15" s="1"/>
  <c r="K17" i="15"/>
  <c r="K19" i="15" s="1"/>
  <c r="J17" i="15"/>
  <c r="J19" i="15" s="1"/>
  <c r="J27" i="15" s="1"/>
  <c r="I17" i="15"/>
  <c r="I19" i="15" s="1"/>
  <c r="I27" i="15" s="1"/>
  <c r="H17" i="15"/>
  <c r="G17" i="15"/>
  <c r="F17" i="15"/>
  <c r="F19" i="15" s="1"/>
  <c r="F27" i="15" s="1"/>
  <c r="E17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6" i="14"/>
  <c r="I26" i="14"/>
  <c r="D26" i="14"/>
  <c r="N24" i="14"/>
  <c r="M24" i="14"/>
  <c r="K24" i="14"/>
  <c r="K26" i="14" s="1"/>
  <c r="J24" i="14"/>
  <c r="I24" i="14"/>
  <c r="H24" i="14"/>
  <c r="G24" i="14"/>
  <c r="F24" i="14"/>
  <c r="F26" i="14" s="1"/>
  <c r="E24" i="14"/>
  <c r="D24" i="14"/>
  <c r="C24" i="14"/>
  <c r="C26" i="14" s="1"/>
  <c r="N23" i="14"/>
  <c r="M23" i="14"/>
  <c r="L23" i="14"/>
  <c r="L24" i="14" s="1"/>
  <c r="L26" i="14" s="1"/>
  <c r="P22" i="14"/>
  <c r="L19" i="14"/>
  <c r="K19" i="14"/>
  <c r="J19" i="14"/>
  <c r="I19" i="14"/>
  <c r="H19" i="14"/>
  <c r="H26" i="14" s="1"/>
  <c r="G19" i="14"/>
  <c r="F19" i="14"/>
  <c r="E19" i="14"/>
  <c r="E26" i="14" s="1"/>
  <c r="D19" i="14"/>
  <c r="C19" i="14"/>
  <c r="N17" i="14"/>
  <c r="N19" i="14" s="1"/>
  <c r="N26" i="14" s="1"/>
  <c r="M17" i="14"/>
  <c r="M19" i="14" s="1"/>
  <c r="M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P19" i="15"/>
  <c r="C27" i="15"/>
  <c r="K27" i="15"/>
  <c r="P17" i="14"/>
  <c r="P17" i="15"/>
  <c r="P23" i="15"/>
  <c r="P23" i="14"/>
  <c r="P24" i="14"/>
  <c r="G26" i="14"/>
  <c r="P26" i="14" s="1"/>
  <c r="P27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<sst xmlns="http://schemas.openxmlformats.org/spreadsheetml/2006/main" count="74" uniqueCount="40">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</sst>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abSelected="1" workbookViewId="0">
      <selection activeCell="K17" sqref="K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/>
      <c r="M6" s="33"/>
      <c r="N6" s="33"/>
      <c r="O6" s="31"/>
      <c r="P6" s="53">
        <f>SUM(C6:N6)</f>
        <v>171</v>
      </c>
    </row>
    <row r="7" spans="2:16" x14ac:dyDescent="0.45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/>
      <c r="M7" s="33"/>
      <c r="N7" s="33"/>
      <c r="O7" s="31"/>
      <c r="P7" s="53">
        <f>SUM(C7:N7)</f>
        <v>178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7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/>
      <c r="M11" s="10"/>
      <c r="N11" s="10"/>
      <c r="P11" s="54">
        <f>SUM(C11:N11)</f>
        <v>178</v>
      </c>
    </row>
    <row r="12" spans="2:16" x14ac:dyDescent="0.45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/>
      <c r="N12" s="11"/>
      <c r="P12" s="54">
        <f>SUM(C12:N12)</f>
        <v>10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C11*Params!$C$5*(1-Params!$C$3)-Params!$C$4</f>
        <v>11259.4</v>
      </c>
      <c r="D17" s="9">
        <f>D11*Params!$C$5*(1-Params!$C$3)-Params!$C$4</f>
        <v>7653</v>
      </c>
      <c r="E17" s="9">
        <f>E11*Params!$C$5*(1-Params!$C$3)-Params!$C$4</f>
        <v>11774.6</v>
      </c>
      <c r="F17" s="9">
        <f>F11*Params!$C$5*(1-Params!$C$3)-Params!$C$4</f>
        <v>9713.8000000000011</v>
      </c>
      <c r="G17" s="9">
        <f>G11*Params!$C$5*(1-Params!$C$3)-Params!$C$4</f>
        <v>9713.8000000000011</v>
      </c>
      <c r="H17" s="9">
        <f>H11*Params!$C$5*(1-Params!$C$3)-Params!$C$4</f>
        <v>8683.4</v>
      </c>
      <c r="I17" s="9">
        <f>I11*Params!$C$5*(1-Params!$C$3)-Params!$C$4</f>
        <v>10229</v>
      </c>
      <c r="J17" s="9">
        <f>J11*Params!$C$5*(1-Params!$C$3)-Params!$C$4</f>
        <v>11259.4</v>
      </c>
      <c r="K17" s="9">
        <f>K11*Params!$C$5*(1-Params!$C$3)-Params!$C$4</f>
        <v>10744.2</v>
      </c>
      <c r="L17" s="9"/>
      <c r="M17" s="9"/>
      <c r="N17" s="9"/>
      <c r="O17" s="4"/>
      <c r="P17" s="37">
        <f>SUM(C17:N17)</f>
        <v>91030.599999999991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11259.4</v>
      </c>
      <c r="D19" s="25">
        <f t="shared" si="1"/>
        <v>7653</v>
      </c>
      <c r="E19" s="25">
        <f t="shared" si="1"/>
        <v>11774.6</v>
      </c>
      <c r="F19" s="25">
        <f t="shared" si="1"/>
        <v>9713.8000000000011</v>
      </c>
      <c r="G19" s="25">
        <f t="shared" si="1"/>
        <v>9713.8000000000011</v>
      </c>
      <c r="H19" s="25">
        <f t="shared" si="1"/>
        <v>8683.4</v>
      </c>
      <c r="I19" s="25">
        <f t="shared" si="1"/>
        <v>10229</v>
      </c>
      <c r="J19" s="25">
        <f t="shared" si="1"/>
        <v>11259.4</v>
      </c>
      <c r="K19" s="25">
        <f t="shared" si="1"/>
        <v>10744.2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91030.599999999991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/>
      <c r="M22" s="9"/>
      <c r="N22" s="9"/>
      <c r="O22" s="4"/>
      <c r="P22" s="39">
        <f>SUM(C22:N22)</f>
        <v>55952.160000000003</v>
      </c>
    </row>
    <row r="23" spans="2:16" x14ac:dyDescent="0.45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/>
      <c r="M23" s="9"/>
      <c r="N23" s="9"/>
      <c r="O23" s="4"/>
      <c r="P23" s="39">
        <f>SUM(C23:N23)</f>
        <v>31789.340000000004</v>
      </c>
    </row>
    <row r="24" spans="2:16" x14ac:dyDescent="0.45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45">
      <c r="B25" s="7" t="s">
        <v>3</v>
      </c>
      <c r="C25" s="40">
        <f t="shared" ref="C25:N25" si="2">SUM(C22:C24)</f>
        <v>10732.83</v>
      </c>
      <c r="D25" s="40">
        <f t="shared" si="2"/>
        <v>9732.83</v>
      </c>
      <c r="E25" s="40">
        <f t="shared" si="2"/>
        <v>9745.9700000000012</v>
      </c>
      <c r="F25" s="40">
        <f t="shared" si="2"/>
        <v>9732.83</v>
      </c>
      <c r="G25" s="40">
        <f t="shared" si="2"/>
        <v>9735.7100000000009</v>
      </c>
      <c r="H25" s="40">
        <f t="shared" si="2"/>
        <v>9734.27</v>
      </c>
      <c r="I25" s="40">
        <f t="shared" si="2"/>
        <v>9858.52</v>
      </c>
      <c r="J25" s="40">
        <f t="shared" si="2"/>
        <v>9734.27</v>
      </c>
      <c r="K25" s="40">
        <f t="shared" si="2"/>
        <v>9734.27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88741.500000000015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526.56999999999971</v>
      </c>
      <c r="D27" s="44">
        <f t="shared" si="3"/>
        <v>-2079.83</v>
      </c>
      <c r="E27" s="44">
        <f t="shared" si="3"/>
        <v>2028.6299999999992</v>
      </c>
      <c r="F27" s="44">
        <f t="shared" si="3"/>
        <v>-19.029999999998836</v>
      </c>
      <c r="G27" s="44">
        <f t="shared" si="3"/>
        <v>-21.909999999999854</v>
      </c>
      <c r="H27" s="44">
        <f t="shared" si="3"/>
        <v>-1050.8700000000008</v>
      </c>
      <c r="I27" s="44">
        <f t="shared" si="3"/>
        <v>370.47999999999956</v>
      </c>
      <c r="J27" s="44">
        <f t="shared" si="3"/>
        <v>1525.1299999999992</v>
      </c>
      <c r="K27" s="44">
        <f t="shared" si="3"/>
        <v>1009.9300000000003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5">
        <f>SUM(C27:N27)</f>
        <v>2289.0999999999985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I12" sqref="I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23</v>
      </c>
      <c r="C2" s="67"/>
    </row>
    <row r="3" spans="2:3" ht="16.899999999999999" customHeight="1" x14ac:dyDescent="0.45">
      <c r="B3" s="34" t="s">
        <v>24</v>
      </c>
      <c r="C3" s="35">
        <f>'2022'!P26+'2023'!P27</f>
        <v>1738.8199999999997</v>
      </c>
    </row>
    <row r="4" spans="2:3" ht="16.899999999999999" customHeight="1" x14ac:dyDescent="0.45">
      <c r="B4" s="34" t="s">
        <v>26</v>
      </c>
      <c r="C4" s="36">
        <f>SUM('2022'!P12)+('2023'!P12)</f>
        <v>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2023-10-04T09:35:47Z</dcterms:modified>
</cp:coreProperties>
</file>