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Bureau\Consultants\Cedric GOUYVENOUX\"/>
    </mc:Choice>
  </mc:AlternateContent>
  <xr:revisionPtr revIDLastSave="0" documentId="13_ncr:1_{6CCC26EF-3298-4952-B1D9-2E79296E6E68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'2023'!$B$26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'2023'!$B$24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K26" i="15" l="1"/>
  <c r="C26" i="15"/>
  <c r="N24" i="15"/>
  <c r="M24" i="15"/>
  <c r="L24" i="15"/>
  <c r="L26" i="15" s="1"/>
  <c r="K24" i="15"/>
  <c r="H24" i="15"/>
  <c r="G24" i="15"/>
  <c r="G26" i="15" s="1"/>
  <c r="F24" i="15"/>
  <c r="E24" i="15"/>
  <c r="D24" i="15"/>
  <c r="D26" i="15" s="1"/>
  <c r="C24" i="15"/>
  <c r="J23" i="15"/>
  <c r="J24" i="15" s="1"/>
  <c r="I23" i="15"/>
  <c r="I24" i="15" s="1"/>
  <c r="P22" i="15"/>
  <c r="N19" i="15"/>
  <c r="N26" i="15" s="1"/>
  <c r="M19" i="15"/>
  <c r="M26" i="15" s="1"/>
  <c r="L19" i="15"/>
  <c r="K19" i="15"/>
  <c r="I19" i="15"/>
  <c r="H19" i="15"/>
  <c r="H26" i="15" s="1"/>
  <c r="G19" i="15"/>
  <c r="F19" i="15"/>
  <c r="F26" i="15" s="1"/>
  <c r="E19" i="15"/>
  <c r="D19" i="15"/>
  <c r="C19" i="15"/>
  <c r="P18" i="15"/>
  <c r="J17" i="15"/>
  <c r="J19" i="15" s="1"/>
  <c r="I17" i="15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P8" i="15" s="1"/>
  <c r="D8" i="15"/>
  <c r="C8" i="15"/>
  <c r="P7" i="15"/>
  <c r="P6" i="15"/>
  <c r="P19" i="15" l="1"/>
  <c r="J26" i="15"/>
  <c r="I26" i="15"/>
  <c r="P24" i="15"/>
  <c r="P23" i="15"/>
  <c r="E26" i="15"/>
  <c r="P17" i="15"/>
  <c r="P26" i="15" l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I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J18" authorId="1" shapeId="0" xr:uid="{EB5FA661-B462-4EA7-9937-4E82ECF18228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<sst xmlns="http://schemas.openxmlformats.org/spreadsheetml/2006/main" count="40" uniqueCount="39">
  <si>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</si>
  <si>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</si>
  <si>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</si>
  <si>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</si>
  <si>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</si>
  <si>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</si>
  <si>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</si>
  <si>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</si>
  <si>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</si>
  <si>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</si>
  <si>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</si>
  <si>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</si>
  <si>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</si>
  <si>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</si>
  <si>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</si>
  <si>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</si>
  <si>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</si>
  <si>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</si>
  <si>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</si>
  <si>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</si>
  <si>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</si>
  <si>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</si>
  <si>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</si>
  <si>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</si>
  <si>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</si>
  <si>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</si>
  <si>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</si>
  <si>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</si>
  <si>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</si>
  <si>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</si>
  <si>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</si>
  <si>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</si>
  <si>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</si>
  <si>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</si>
  <si>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</si>
  <si>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</si>
  <si>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</si>
  <si>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</si>
  <si>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(Juilet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</si>
</sst>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charset val="1"/>
    </font>
    <font>
      <b/>
      <sz val="11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tabSelected="1" workbookViewId="0">
      <selection activeCell="L28" sqref="L28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/>
      <c r="I6" s="33">
        <v>15</v>
      </c>
      <c r="J6" s="33">
        <v>19</v>
      </c>
      <c r="K6" s="33"/>
      <c r="L6" s="33"/>
      <c r="M6" s="33"/>
      <c r="N6" s="33"/>
      <c r="O6" s="31"/>
      <c r="P6" s="52">
        <f>SUM(C6:N6)</f>
        <v>34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>
        <v>22</v>
      </c>
      <c r="J7" s="33">
        <v>24</v>
      </c>
      <c r="K7" s="33"/>
      <c r="L7" s="33"/>
      <c r="M7" s="33"/>
      <c r="N7" s="33"/>
      <c r="O7" s="31"/>
      <c r="P7" s="52">
        <f>SUM(C7:N7)</f>
        <v>46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7</v>
      </c>
      <c r="J8" s="32">
        <f t="shared" si="0"/>
        <v>5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12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>
        <v>15</v>
      </c>
      <c r="J11" s="10">
        <v>17</v>
      </c>
      <c r="K11" s="10"/>
      <c r="L11" s="10"/>
      <c r="M11" s="10"/>
      <c r="N11" s="10"/>
      <c r="P11" s="53">
        <f>SUM(C11:N11)</f>
        <v>32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>
        <v>5</v>
      </c>
      <c r="K12" s="11"/>
      <c r="L12" s="11"/>
      <c r="M12" s="11"/>
      <c r="N12" s="11"/>
      <c r="P12" s="53">
        <f>SUM(C12:N12)</f>
        <v>5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>
        <v>7</v>
      </c>
      <c r="J14" s="20">
        <v>7</v>
      </c>
      <c r="K14" s="20"/>
      <c r="L14" s="20"/>
      <c r="M14" s="20"/>
      <c r="N14" s="20"/>
      <c r="P14" s="53">
        <f>SUM(C14:N14)</f>
        <v>14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9585</v>
      </c>
      <c r="J17" s="9">
        <f>J11*Params!$C$5*(1-Params!$C$3)-Params!$C$4</f>
        <v>10873</v>
      </c>
      <c r="K17" s="9"/>
      <c r="L17" s="9"/>
      <c r="M17" s="9"/>
      <c r="N17" s="9"/>
      <c r="O17" s="4"/>
      <c r="P17" s="37">
        <f>SUM(C17:N17)</f>
        <v>20458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>
        <v>1280</v>
      </c>
      <c r="J18" s="9">
        <v>2080</v>
      </c>
      <c r="K18" s="9"/>
      <c r="L18" s="9"/>
      <c r="M18" s="9"/>
      <c r="N18" s="9"/>
      <c r="O18" s="4"/>
      <c r="P18" s="37">
        <f>SUM(C18:N18)</f>
        <v>3360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10865</v>
      </c>
      <c r="J19" s="25">
        <f t="shared" si="1"/>
        <v>12953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23818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>
        <v>5748.69</v>
      </c>
      <c r="J22" s="9">
        <v>7727.4</v>
      </c>
      <c r="K22" s="9"/>
      <c r="L22" s="9"/>
      <c r="M22" s="9"/>
      <c r="N22" s="9"/>
      <c r="O22" s="4"/>
      <c r="P22" s="39">
        <f>SUM(C22:N22)</f>
        <v>13476.09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>
        <f>1097.83+2208.53</f>
        <v>3306.36</v>
      </c>
      <c r="J23" s="9">
        <f>1468.6+2964.53</f>
        <v>4433.13</v>
      </c>
      <c r="K23" s="9"/>
      <c r="L23" s="9"/>
      <c r="M23" s="9"/>
      <c r="N23" s="9"/>
      <c r="O23" s="4"/>
      <c r="P23" s="39">
        <f>SUM(C23:N23)</f>
        <v>7739.49</v>
      </c>
    </row>
    <row r="24" spans="2:16" x14ac:dyDescent="0.4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9055.0499999999993</v>
      </c>
      <c r="J24" s="40">
        <f t="shared" si="2"/>
        <v>12160.529999999999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21215.579999999998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1809.9500000000007</v>
      </c>
      <c r="J26" s="44">
        <f t="shared" si="3"/>
        <v>792.47000000000116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SUM(C26:O26)</f>
        <v>2602.4200000000019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6" sqref="B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2" t="s">
        <v>22</v>
      </c>
      <c r="C2" s="63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700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4" t="s">
        <v>23</v>
      </c>
      <c r="C2" s="64"/>
    </row>
    <row r="3" spans="2:3" ht="16.899999999999999" customHeight="1" x14ac:dyDescent="0.45">
      <c r="B3" s="34" t="s">
        <v>24</v>
      </c>
      <c r="C3" s="35">
        <f>'2023'!P26</f>
        <v>2602.4200000000019</v>
      </c>
    </row>
    <row r="4" spans="2:3" ht="16.899999999999999" customHeight="1" x14ac:dyDescent="0.45">
      <c r="B4" s="34" t="s">
        <v>26</v>
      </c>
      <c r="C4" s="36">
        <f>SUM('2023'!P12)</f>
        <v>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youss</cp:lastModifiedBy>
  <cp:lastPrinted>2017-08-08T16:51:32Z</cp:lastPrinted>
  <dcterms:created xsi:type="dcterms:W3CDTF">2015-02-05T07:57:27Z</dcterms:created>
  <dcterms:modified xsi:type="dcterms:W3CDTF">2023-09-26T13:30:46Z</dcterms:modified>
</cp:coreProperties>
</file>