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<sst xmlns="http://schemas.openxmlformats.org/spreadsheetml/2006/main" count="45" uniqueCount="44">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</sst>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7"/>
  <x:sheetViews>
    <x:sheetView tabSelected="1" workbookViewId="0">
      <x:selection activeCell="P6" sqref="P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/>
      <x:c r="K7" s="37"/>
      <x:c r="L7" s="37"/>
      <x:c r="M7" s="37"/>
      <x:c r="N7" s="37"/>
      <x:c r="O7" s="36"/>
      <x:c r="P7" s="58">
        <x:f>SUM(C7:N7)</x:f>
        <x:v>92.5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-2.5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/>
      <x:c r="K11" s="11"/>
      <x:c r="L11" s="11"/>
      <x:c r="M11" s="11"/>
      <x:c r="N11" s="11"/>
      <x:c r="P11" s="59">
        <x:f>SUM(C11:N11)</x:f>
        <x:v>91.5</x:v>
      </x:c>
    </x:row>
    <x:row r="12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/>
      <x:c r="K12" s="12"/>
      <x:c r="L12" s="12"/>
      <x:c r="M12" s="12"/>
      <x:c r="N12" s="12"/>
      <x:c r="P12" s="59">
        <x:f>SUM(C12:N12)</x:f>
        <x:v>11.5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10210.6</x:v>
      </x:c>
      <x:c r="D17" s="10">
        <x:f>D11*Params!$C$5*(1-Params!$C$3)-Params!$C$4</x:f>
        <x:v>9493</x:v>
      </x:c>
      <x:c r="E17" s="10">
        <x:f>E11*Params!$C$5*(1-Params!$C$3)-Params!$C$4</x:f>
        <x:v>9732.2</x:v>
      </x:c>
      <x:c r="F17" s="10">
        <x:f>F11*Params!$C$5*(1-Params!$C$3)-Params!$C$4</x:f>
        <x:v>8536.2</x:v>
      </x:c>
      <x:c r="G17" s="10">
        <x:f>G11*Params!$C$5*(1-Params!$C$3)-Params!$C$4</x:f>
        <x:v>5426.6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43398.6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43398.6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5332.37</x:v>
      </x:c>
      <x:c r="D22" s="10">
        <x:v>5332.37</x:v>
      </x:c>
      <x:c r="E22" s="10">
        <x:v>5332.37</x:v>
      </x:c>
      <x:c r="F22" s="10">
        <x:v>5332.37</x:v>
      </x:c>
      <x:c r="G22" s="10">
        <x:v>5332.37</x:v>
      </x:c>
      <x:c r="H22" s="10">
        <x:v>5332.37</x:v>
      </x:c>
      <x:c r="I22" s="10">
        <x:v>5332.37</x:v>
      </x:c>
      <x:c r="J22" s="10"/>
      <x:c r="K22" s="10"/>
      <x:c r="L22" s="10"/>
      <x:c r="M22" s="10"/>
      <x:c r="N22" s="10"/>
      <x:c r="O22" s="4"/>
      <x:c r="P22" s="43">
        <x:f>SUM(C22:N22)</x:f>
        <x:v>26661.85</x:v>
      </x:c>
    </x:row>
    <x:row r="23">
      <x:c r="B23" s="9" t="s">
        <x:v>8</x:v>
      </x:c>
      <x:c r="C23" s="10">
        <x:f>1101.19+2187.37</x:f>
        <x:v>3288.56</x:v>
      </x:c>
      <x:c r="D23" s="10">
        <x:f>1101.19+2188.69</x:f>
        <x:v>3289.88</x:v>
      </x:c>
      <x:c r="E23" s="10">
        <x:f>1101.19+2187.37</x:f>
        <x:v>3288.56</x:v>
      </x:c>
      <x:c r="F23" s="10">
        <x:f>1101.19+2193.94</x:f>
        <x:v>3295.13</x:v>
      </x:c>
      <x:c r="G23" s="10">
        <x:f>1101.19+638.66</x:f>
        <x:v>1739.85</x:v>
      </x:c>
      <x:c r="H23" s="10">
        <x:f>1101.19+1886.77</x:f>
      </x:c>
      <x:c r="I23" s="10">
        <x:f>1101.19+1905.16</x:f>
      </x:c>
      <x:c r="J23" s="10"/>
      <x:c r="K23" s="10"/>
      <x:c r="L23" s="10"/>
      <x:c r="M23" s="10"/>
      <x:c r="N23" s="10"/>
      <x:c r="O23" s="4"/>
      <x:c r="P23" s="43">
        <x:f>SUM(C23:N23)</x:f>
        <x:v>14901.980000000001</x:v>
      </x:c>
    </x:row>
    <x:row r="24">
      <x:c r="B24" s="55" t="s">
        <x:v>40</x:v>
      </x:c>
      <x:c r="C24" s="56">
        <x:v>398.2</x:v>
      </x:c>
      <x:c r="D24" s="56">
        <x:v>384</x:v>
      </x:c>
      <x:c r="E24" s="56">
        <x:v>384</x:v>
      </x:c>
      <x:c r="F24" s="56">
        <x:v>384.24</x:v>
      </x:c>
      <x:c r="G24" s="56">
        <x:v>294.48</x:v>
      </x:c>
      <x:c r="H24" s="56">
        <x:v>0</x:v>
      </x:c>
      <x:c r="I24" s="56">
        <x:v>0</x:v>
      </x:c>
      <x:c r="J24" s="56"/>
      <x:c r="K24" s="56"/>
      <x:c r="L24" s="56"/>
      <x:c r="M24" s="56"/>
      <x:c r="N24" s="56"/>
      <x:c r="O24" s="4"/>
      <x:c r="P24" s="43">
        <x:f>SUM(C24:N24)</x:f>
        <x:v>1844.92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43408.75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-10.149999999997817</x:v>
      </x:c>
    </x:row>
    <x:row r="29">
      <x:c r="B29" s="63" t="s">
        <x:v>37</x:v>
      </x:c>
      <x:c r="C29" s="54">
        <x:v>840</x:v>
      </x:c>
      <x:c r="D29" s="54">
        <x:v>800</x:v>
      </x:c>
      <x:c r="E29" s="54">
        <x:v>800</x:v>
      </x:c>
      <x:c r="F29" s="54">
        <x:v>760</x:v>
      </x:c>
      <x:c r="G29" s="54">
        <x:v>520</x:v>
      </x:c>
      <x:c r="H29" s="54">
        <x:v>0</x:v>
      </x:c>
      <x:c r="I29" s="54">
        <x:v>0</x:v>
      </x:c>
      <x:c r="J29" s="54"/>
      <x:c r="K29" s="54"/>
      <x:c r="L29" s="54"/>
      <x:c r="M29" s="54"/>
      <x:c r="N29" s="54"/>
      <x:c r="P29" s="62">
        <x:f>SUM(C29:N29)</x:f>
        <x:v>3720</x:v>
      </x:c>
    </x:row>
    <x:row r="30">
      <x:c r="B30" s="63" t="s">
        <x:v>38</x:v>
      </x:c>
      <x:c r="C30" s="54">
        <x:v>398.2</x:v>
      </x:c>
      <x:c r="D30" s="54">
        <x:v>384</x:v>
      </x:c>
      <x:c r="E30" s="54">
        <x:v>384</x:v>
      </x:c>
      <x:c r="F30" s="54">
        <x:v>384.24</x:v>
      </x:c>
      <x:c r="G30" s="54">
        <x:v>294.48</x:v>
      </x:c>
      <x:c r="H30" s="54">
        <x:v>0</x:v>
      </x:c>
      <x:c r="I30" s="54">
        <x:v>0</x:v>
      </x:c>
      <x:c r="J30" s="54"/>
      <x:c r="K30" s="54"/>
      <x:c r="L30" s="54"/>
      <x:c r="M30" s="54"/>
      <x:c r="N30" s="54"/>
      <x:c r="P30" s="62">
        <x:f>SUM(C30:N30)</x:f>
        <x:v>1844.92</x:v>
      </x:c>
    </x:row>
    <x:row r="35">
      <x:c r="B35" t="s">
        <x:v>43</x:v>
      </x:c>
    </x:row>
    <x:row r="37">
      <x:c r="B37" s="65" t="s">
        <x:v>42</x:v>
      </x:c>
      <x:c r="C37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9" t="s">
        <x:v>23</x:v>
      </x:c>
      <x:c r="C2" s="70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1" t="s">
        <x:v>33</x:v>
      </x:c>
      <x:c r="C2" s="71"/>
    </x:row>
    <x:row r="3" spans="2:3" ht="16.899999999999999" customHeight="1" x14ac:dyDescent="0.45">
      <x:c r="B3" s="38" t="s">
        <x:v>34</x:v>
      </x:c>
      <x:c r="C3" s="39">
        <x:f>('2023'!P27)</x:f>
        <x:v>-10.149999999997817</x:v>
      </x:c>
    </x:row>
    <x:row r="4" spans="2:3" ht="16.899999999999999" customHeight="1" x14ac:dyDescent="0.45">
      <x:c r="B4" s="38" t="s">
        <x:v>39</x:v>
      </x:c>
      <x:c r="C4" s="40">
        <x:f>'2023'!P12+15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2023-07-31T16:34:15Z</dcterms:modified>
</cp:coreProperties>
</file>