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uveau dossier\"/>
    </mc:Choice>
  </mc:AlternateContent>
  <bookViews>
    <workbookView xWindow="-98" yWindow="-98" windowWidth="22695" windowHeight="14475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62913"/>
  <fileRecoveryPr repairLoad="1"/>
</workbook>
</file>

<file path=xl/calcChain.xml><?xml version="1.0" encoding="utf-8"?>
<calcChain xmlns="http://schemas.openxmlformats.org/spreadsheetml/2006/main">
  <c r="I25" i="15" l="1"/>
  <c r="C4" i="13"/>
  <c r="N27" i="15"/>
  <c r="N29" i="15" s="1"/>
  <c r="M27" i="15"/>
  <c r="E27" i="15"/>
  <c r="D27" i="15"/>
  <c r="C27" i="15"/>
  <c r="I26" i="15"/>
  <c r="H26" i="15"/>
  <c r="G26" i="15"/>
  <c r="F26" i="15"/>
  <c r="P26" i="15" s="1"/>
  <c r="N25" i="15"/>
  <c r="M25" i="15"/>
  <c r="L25" i="15"/>
  <c r="L27" i="15" s="1"/>
  <c r="K25" i="15"/>
  <c r="K27" i="15" s="1"/>
  <c r="K29" i="15" s="1"/>
  <c r="J25" i="15"/>
  <c r="J27" i="15" s="1"/>
  <c r="J29" i="15" s="1"/>
  <c r="G25" i="15"/>
  <c r="G27" i="15" s="1"/>
  <c r="F25" i="15"/>
  <c r="F27" i="15" s="1"/>
  <c r="I24" i="15"/>
  <c r="H24" i="15"/>
  <c r="G24" i="15"/>
  <c r="F24" i="15"/>
  <c r="P24" i="15" s="1"/>
  <c r="I23" i="15"/>
  <c r="H23" i="15"/>
  <c r="H25" i="15" s="1"/>
  <c r="G23" i="15"/>
  <c r="F23" i="15"/>
  <c r="P22" i="15"/>
  <c r="M19" i="15"/>
  <c r="M29" i="15" s="1"/>
  <c r="L19" i="15"/>
  <c r="L29" i="15" s="1"/>
  <c r="K19" i="15"/>
  <c r="J19" i="15"/>
  <c r="G19" i="15"/>
  <c r="E19" i="15"/>
  <c r="E29" i="15" s="1"/>
  <c r="D19" i="15"/>
  <c r="D29" i="15" s="1"/>
  <c r="C19" i="15"/>
  <c r="P18" i="15"/>
  <c r="I17" i="15"/>
  <c r="I19" i="15" s="1"/>
  <c r="H17" i="15"/>
  <c r="H19" i="15" s="1"/>
  <c r="G17" i="15"/>
  <c r="F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7" i="15" l="1"/>
  <c r="I29" i="15" s="1"/>
  <c r="G29" i="15"/>
  <c r="P19" i="15"/>
  <c r="P23" i="15"/>
  <c r="H27" i="15"/>
  <c r="H29" i="15" s="1"/>
  <c r="C29" i="15"/>
  <c r="F19" i="15"/>
  <c r="F29" i="15" s="1"/>
  <c r="P25" i="15"/>
  <c r="P29" i="15" l="1"/>
  <c r="C3" i="13" s="1"/>
  <c r="P27" i="15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<sst xmlns="http://schemas.openxmlformats.org/spreadsheetml/2006/main" count="43" uniqueCount="42">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</sst>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B1" workbookViewId="0">
      <selection activeCell="H25" sqref="H25:I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/>
      <c r="K6" s="11"/>
      <c r="L6" s="11"/>
      <c r="M6" s="11"/>
      <c r="N6" s="69"/>
      <c r="O6" s="51"/>
      <c r="P6" s="77">
        <f>SUM(C6:N6)</f>
        <v>76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/>
      <c r="K7" s="11"/>
      <c r="L7" s="11"/>
      <c r="M7" s="11"/>
      <c r="N7" s="11"/>
      <c r="O7" s="51"/>
      <c r="P7" s="77">
        <f>SUM(C7:N7)</f>
        <v>62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7">
        <f>SUM(C8:N8)</f>
        <v>-14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/>
      <c r="K11" s="58"/>
      <c r="L11" s="58"/>
      <c r="M11" s="58"/>
      <c r="N11" s="58"/>
      <c r="P11" s="77">
        <f>SUM(C11:N11)</f>
        <v>62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/>
      <c r="K12" s="59"/>
      <c r="L12" s="59"/>
      <c r="M12" s="59"/>
      <c r="N12" s="59"/>
      <c r="P12" s="77">
        <f>SUM(C12:N12)</f>
        <v>18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9"/>
      <c r="E17" s="79"/>
      <c r="F17" s="79">
        <f>F11*Params!$C$5*(1-Params!$C$3)-Params!$C$4</f>
        <v>6622.6</v>
      </c>
      <c r="G17" s="79">
        <f>G11*Params!$C$5*(1-Params!$C$3)-Params!$C$4</f>
        <v>9198.6</v>
      </c>
      <c r="H17" s="79">
        <f>H11*Params!$C$5*(1-Params!$C$3)-Params!$C$4</f>
        <v>10229</v>
      </c>
      <c r="I17" s="79">
        <f>I11*Params!$C$5*(1-Params!$C$3)-Params!$C$4</f>
        <v>5592.2</v>
      </c>
      <c r="J17" s="79"/>
      <c r="K17" s="79"/>
      <c r="L17" s="79"/>
      <c r="M17" s="79"/>
      <c r="N17" s="14"/>
      <c r="O17" s="4"/>
      <c r="P17" s="44">
        <f>SUM(C17:N17)</f>
        <v>31642.400000000001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/>
      <c r="O19" s="5"/>
      <c r="P19" s="45">
        <f>SUM(C19:N19)</f>
        <v>31642.400000000001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/>
      <c r="K22" s="11"/>
      <c r="L22" s="11"/>
      <c r="M22" s="11"/>
      <c r="N22" s="11"/>
      <c r="O22" s="4"/>
      <c r="P22" s="44">
        <f t="shared" ref="P22:P27" si="2">SUM(C22:N22)</f>
        <v>20344.84</v>
      </c>
    </row>
    <row r="23" spans="2:18" s="75" customFormat="1" x14ac:dyDescent="0.45">
      <c r="B23" s="71" t="s">
        <v>38</v>
      </c>
      <c r="C23" s="76"/>
      <c r="D23" s="76"/>
      <c r="E23" s="76"/>
      <c r="F23" s="76">
        <f>(5830.99/5)*(1-9.7%)</f>
        <v>1053.0767939999998</v>
      </c>
      <c r="G23" s="76">
        <f>(5830.99/5)*(1-9.7%)</f>
        <v>1053.0767939999998</v>
      </c>
      <c r="H23" s="76">
        <f>(5830.99/5)*(1-9.7%)</f>
        <v>1053.0767939999998</v>
      </c>
      <c r="I23" s="76">
        <f>(5830.99/5)*(1-9.7%)</f>
        <v>1053.0767939999998</v>
      </c>
      <c r="J23" s="76"/>
      <c r="K23" s="76"/>
      <c r="L23" s="76"/>
      <c r="M23" s="76"/>
      <c r="N23" s="72"/>
      <c r="O23" s="73"/>
      <c r="P23" s="74">
        <f t="shared" si="2"/>
        <v>4212.3071759999993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/>
      <c r="K24" s="13"/>
      <c r="L24" s="13"/>
      <c r="M24" s="13"/>
      <c r="N24" s="13"/>
      <c r="O24" s="4"/>
      <c r="P24" s="44">
        <f t="shared" si="2"/>
        <v>452.48482399999989</v>
      </c>
    </row>
    <row r="25" spans="2:18" ht="15" customHeight="1" x14ac:dyDescent="0.45">
      <c r="B25" s="64" t="s">
        <v>35</v>
      </c>
      <c r="C25" s="13"/>
      <c r="D25" s="13"/>
      <c r="E25" s="13"/>
      <c r="F25" s="13">
        <f>(F23)*0.02</f>
        <v>21.061535879999997</v>
      </c>
      <c r="G25" s="13">
        <f>(G23)*0.02</f>
        <v>21.061535879999997</v>
      </c>
      <c r="H25" s="13">
        <f>(H23)*0.02</f>
        <v>21.061535879999997</v>
      </c>
      <c r="I25" s="13">
        <f>(I23)*0.02</f>
        <v>21.061535879999997</v>
      </c>
      <c r="J25" s="13">
        <f>(J23)*0.02</f>
        <v>0</v>
      </c>
      <c r="K25" s="13">
        <f>(K23)*0.02</f>
        <v>0</v>
      </c>
      <c r="L25" s="13">
        <f>(L23)*0.02</f>
        <v>0</v>
      </c>
      <c r="M25" s="13">
        <f>(M23)*0.02</f>
        <v>0</v>
      </c>
      <c r="N25" s="13">
        <f>(N23)*0.02</f>
        <v>0</v>
      </c>
      <c r="O25" s="4"/>
      <c r="P25" s="44">
        <f t="shared" si="2"/>
        <v>84.24614351999999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/>
      <c r="K26" s="11"/>
      <c r="L26" s="11"/>
      <c r="M26" s="11"/>
      <c r="N26" s="11"/>
      <c r="O26" s="4"/>
      <c r="P26" s="44">
        <f t="shared" si="2"/>
        <v>13861.95</v>
      </c>
    </row>
    <row r="27" spans="2:18" ht="15" customHeight="1" x14ac:dyDescent="0.45">
      <c r="B27" s="8" t="s">
        <v>3</v>
      </c>
      <c r="C27" s="9">
        <f t="shared" ref="C27:N27" si="3">SUM(C22:C26)</f>
        <v>0</v>
      </c>
      <c r="D27" s="9">
        <f t="shared" si="3"/>
        <v>0</v>
      </c>
      <c r="E27" s="9">
        <f t="shared" si="3"/>
        <v>0</v>
      </c>
      <c r="F27" s="9">
        <f t="shared" si="3"/>
        <v>9731.5795358799987</v>
      </c>
      <c r="G27" s="9">
        <f t="shared" si="3"/>
        <v>9750.2795358799995</v>
      </c>
      <c r="H27" s="9">
        <f t="shared" si="3"/>
        <v>9735.6795358799991</v>
      </c>
      <c r="I27" s="9">
        <f t="shared" si="3"/>
        <v>9738.2895358799979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8">
        <f t="shared" si="2"/>
        <v>38955.82814351999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4">+C19-C27</f>
        <v>0</v>
      </c>
      <c r="D29" s="40">
        <f t="shared" si="4"/>
        <v>0</v>
      </c>
      <c r="E29" s="40">
        <f t="shared" si="4"/>
        <v>0</v>
      </c>
      <c r="F29" s="40">
        <f t="shared" si="4"/>
        <v>-3108.9795358799984</v>
      </c>
      <c r="G29" s="40">
        <f t="shared" si="4"/>
        <v>-551.67953587999909</v>
      </c>
      <c r="H29" s="40">
        <f t="shared" si="4"/>
        <v>493.32046412000091</v>
      </c>
      <c r="I29" s="40">
        <f t="shared" si="4"/>
        <v>-4146.089535879998</v>
      </c>
      <c r="J29" s="40">
        <f t="shared" si="4"/>
        <v>0</v>
      </c>
      <c r="K29" s="40">
        <f t="shared" si="4"/>
        <v>0</v>
      </c>
      <c r="L29" s="40">
        <f t="shared" si="4"/>
        <v>0</v>
      </c>
      <c r="M29" s="40">
        <f t="shared" si="4"/>
        <v>0</v>
      </c>
      <c r="N29" s="40">
        <f t="shared" si="4"/>
        <v>0</v>
      </c>
      <c r="O29" s="4"/>
      <c r="P29" s="50">
        <f>SUM(C29:N29)</f>
        <v>-7313.4281435199946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-7313.4281435199946</v>
      </c>
    </row>
    <row r="4" spans="2:3" ht="22.05" customHeight="1" x14ac:dyDescent="0.45">
      <c r="B4" s="67" t="s">
        <v>40</v>
      </c>
      <c r="C4" s="68">
        <f>'2023'!P12</f>
        <v>18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2023-08-07T20:53:51Z</dcterms:modified>
</cp:coreProperties>
</file>