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19" i="14"/>
  <c r="C4" i="13"/>
  <c r="P30" i="14"/>
  <c r="P29" i="14"/>
  <c r="N27" i="14"/>
  <c r="L27" i="14"/>
  <c r="K27" i="14"/>
  <c r="C27" i="14"/>
  <c r="N25" i="14"/>
  <c r="M25" i="14"/>
  <c r="L25" i="14"/>
  <c r="K25" i="14"/>
  <c r="J25" i="14"/>
  <c r="I25" i="14"/>
  <c r="I27" i="14" s="1"/>
  <c r="H25" i="14"/>
  <c r="F25" i="14"/>
  <c r="D25" i="14"/>
  <c r="C25" i="14"/>
  <c r="P24" i="14"/>
  <c r="G23" i="14"/>
  <c r="G25" i="14" s="1"/>
  <c r="F23" i="14"/>
  <c r="E23" i="14"/>
  <c r="E25" i="14" s="1"/>
  <c r="D23" i="14"/>
  <c r="C23" i="14"/>
  <c r="P22" i="14"/>
  <c r="N19" i="14"/>
  <c r="M19" i="14"/>
  <c r="M27" i="14" s="1"/>
  <c r="L19" i="14"/>
  <c r="K19" i="14"/>
  <c r="J19" i="14"/>
  <c r="J27" i="14" s="1"/>
  <c r="I19" i="14"/>
  <c r="H19" i="14"/>
  <c r="H27" i="14" s="1"/>
  <c r="F19" i="14"/>
  <c r="F27" i="14" s="1"/>
  <c r="E19" i="14"/>
  <c r="C19" i="14"/>
  <c r="P18" i="14"/>
  <c r="G17" i="14"/>
  <c r="G19" i="14" s="1"/>
  <c r="G27" i="14" s="1"/>
  <c r="F17" i="14"/>
  <c r="E17" i="14"/>
  <c r="D17" i="14"/>
  <c r="D19" i="14" s="1"/>
  <c r="D27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E27" i="14" l="1"/>
  <c r="C3" i="13" s="1"/>
  <c r="P25" i="14"/>
  <c r="P23" i="14"/>
  <c r="P17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<sst xmlns="http://schemas.openxmlformats.org/spreadsheetml/2006/main" count="43" uniqueCount="42">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</sst>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P19" sqref="P1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88</v>
      </c>
    </row>
    <row r="7" spans="2:16" x14ac:dyDescent="0.4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/>
      <c r="I7" s="37"/>
      <c r="J7" s="37"/>
      <c r="K7" s="37"/>
      <c r="L7" s="37"/>
      <c r="M7" s="37"/>
      <c r="N7" s="37"/>
      <c r="O7" s="36"/>
      <c r="P7" s="58">
        <f>SUM(C7:N7)</f>
        <v>87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/>
      <c r="I11" s="11"/>
      <c r="J11" s="11"/>
      <c r="K11" s="11"/>
      <c r="L11" s="11"/>
      <c r="M11" s="11"/>
      <c r="N11" s="11"/>
      <c r="P11" s="59">
        <f>SUM(C11:N11)</f>
        <v>87</v>
      </c>
    </row>
    <row r="12" spans="2:16" x14ac:dyDescent="0.4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/>
      <c r="I12" s="12"/>
      <c r="J12" s="12"/>
      <c r="K12" s="12"/>
      <c r="L12" s="12"/>
      <c r="M12" s="12"/>
      <c r="N12" s="12"/>
      <c r="P12" s="59">
        <f>SUM(C12:N12)</f>
        <v>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5003.4000000000005</v>
      </c>
      <c r="D17" s="10">
        <f>D11*Params!$C$5*(1-Params!$C$3)-Params!$C$4</f>
        <v>7965.8</v>
      </c>
      <c r="E17" s="10">
        <f>E11*Params!$C$5*(1-Params!$C$3)-Params!$C$4</f>
        <v>9658.6</v>
      </c>
      <c r="F17" s="10">
        <f>F11*Params!$C$5*(1-Params!$C$3)-Params!$C$4</f>
        <v>7542.6</v>
      </c>
      <c r="G17" s="10">
        <f>G11*Params!$C$5*(1-Params!$C$3)-Params!$C$4</f>
        <v>6273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36443.4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5003.4000000000005</v>
      </c>
      <c r="D19" s="28">
        <f t="shared" si="1"/>
        <v>7965.8</v>
      </c>
      <c r="E19" s="28">
        <f t="shared" si="1"/>
        <v>9658.6</v>
      </c>
      <c r="F19" s="28">
        <f t="shared" si="1"/>
        <v>7542.6</v>
      </c>
      <c r="G19" s="28">
        <f t="shared" si="1"/>
        <v>6273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36443.4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2740.21</v>
      </c>
      <c r="D22" s="10">
        <v>4946.2700000000004</v>
      </c>
      <c r="E22" s="10">
        <v>4946.2700000000004</v>
      </c>
      <c r="F22" s="10">
        <v>4946.2700000000004</v>
      </c>
      <c r="G22" s="10">
        <v>4946.2700000000004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22525.29</v>
      </c>
    </row>
    <row r="23" spans="2:16" x14ac:dyDescent="0.45">
      <c r="B23" s="9" t="s">
        <v>8</v>
      </c>
      <c r="C23" s="10">
        <f>588.39+981.53</f>
        <v>1569.92</v>
      </c>
      <c r="D23" s="10">
        <f>1026.86+1732.04</f>
        <v>2758.8999999999996</v>
      </c>
      <c r="E23" s="10">
        <f>1026.86+1734.68</f>
        <v>2761.54</v>
      </c>
      <c r="F23" s="10">
        <f>1026.86+1732.04</f>
        <v>2758.8999999999996</v>
      </c>
      <c r="G23" s="10">
        <f>1026.86+1737.17</f>
        <v>2764.0299999999997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12613.289999999997</v>
      </c>
    </row>
    <row r="24" spans="2:16" x14ac:dyDescent="0.45">
      <c r="B24" s="55" t="s">
        <v>40</v>
      </c>
      <c r="C24" s="56">
        <v>193.56399999999999</v>
      </c>
      <c r="D24" s="56">
        <v>248.143</v>
      </c>
      <c r="E24" s="56">
        <v>279.33100000000002</v>
      </c>
      <c r="F24" s="56">
        <v>247.798</v>
      </c>
      <c r="G24" s="56">
        <v>217.3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1186.136</v>
      </c>
    </row>
    <row r="25" spans="2:16" x14ac:dyDescent="0.45">
      <c r="B25" s="8" t="s">
        <v>3</v>
      </c>
      <c r="C25" s="44">
        <f t="shared" ref="C25:N25" si="2">SUM(C22:C24)</f>
        <v>4503.6940000000004</v>
      </c>
      <c r="D25" s="44">
        <f t="shared" si="2"/>
        <v>7953.3130000000001</v>
      </c>
      <c r="E25" s="44">
        <f t="shared" si="2"/>
        <v>7987.1410000000005</v>
      </c>
      <c r="F25" s="44">
        <f t="shared" si="2"/>
        <v>7952.9679999999998</v>
      </c>
      <c r="G25" s="44">
        <f t="shared" si="2"/>
        <v>7927.6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36324.716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499.70600000000013</v>
      </c>
      <c r="D27" s="47">
        <f t="shared" si="3"/>
        <v>12.48700000000008</v>
      </c>
      <c r="E27" s="47">
        <f t="shared" si="3"/>
        <v>1671.4589999999998</v>
      </c>
      <c r="F27" s="47">
        <f t="shared" si="3"/>
        <v>-410.36799999999948</v>
      </c>
      <c r="G27" s="47">
        <f t="shared" si="3"/>
        <v>-1654.6000000000004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118.6840000000002</v>
      </c>
    </row>
    <row r="29" spans="2:16" x14ac:dyDescent="0.45">
      <c r="B29" s="63" t="s">
        <v>37</v>
      </c>
      <c r="C29" s="54">
        <v>276</v>
      </c>
      <c r="D29" s="54">
        <v>437</v>
      </c>
      <c r="E29" s="54">
        <v>529</v>
      </c>
      <c r="F29" s="54">
        <v>414</v>
      </c>
      <c r="G29" s="54">
        <v>345</v>
      </c>
      <c r="H29" s="54"/>
      <c r="I29" s="54"/>
      <c r="J29" s="54"/>
      <c r="K29" s="54"/>
      <c r="L29" s="54"/>
      <c r="M29" s="54"/>
      <c r="N29" s="54"/>
      <c r="P29" s="62">
        <f>SUM(C29:N29)</f>
        <v>2001</v>
      </c>
    </row>
    <row r="30" spans="2:16" x14ac:dyDescent="0.45">
      <c r="B30" s="63" t="s">
        <v>38</v>
      </c>
      <c r="C30" s="54">
        <v>193.56399999999999</v>
      </c>
      <c r="D30" s="54">
        <v>248.143</v>
      </c>
      <c r="E30" s="54">
        <v>279.33100000000002</v>
      </c>
      <c r="F30" s="54">
        <v>247.798</v>
      </c>
      <c r="G30" s="54">
        <v>217.3</v>
      </c>
      <c r="H30" s="54"/>
      <c r="I30" s="54"/>
      <c r="J30" s="54"/>
      <c r="K30" s="54"/>
      <c r="L30" s="54"/>
      <c r="M30" s="54"/>
      <c r="N30" s="54"/>
      <c r="P30" s="62">
        <f>SUM(C30:N30)</f>
        <v>1186.136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118.6840000000002</v>
      </c>
    </row>
    <row r="4" spans="2:3" ht="16.899999999999999" customHeight="1" x14ac:dyDescent="0.45">
      <c r="B4" s="38" t="s">
        <v>39</v>
      </c>
      <c r="C4" s="40">
        <f>'2023'!P12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2023-06-02T13:00:09Z</dcterms:modified>
</cp:coreProperties>
</file>