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bookViews>
    <workbookView xWindow="-98" yWindow="-98" windowWidth="22695" windowHeight="14475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'2023'!$B$26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'2023'!$B$24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6" i="15" l="1"/>
  <c r="P19" i="15"/>
  <c r="K26" i="15" l="1"/>
  <c r="N24" i="15"/>
  <c r="M24" i="15"/>
  <c r="L24" i="15"/>
  <c r="K24" i="15"/>
  <c r="J24" i="15"/>
  <c r="I24" i="15"/>
  <c r="I26" i="15" s="1"/>
  <c r="H24" i="15"/>
  <c r="E24" i="15"/>
  <c r="G23" i="15"/>
  <c r="G24" i="15" s="1"/>
  <c r="F23" i="15"/>
  <c r="F24" i="15" s="1"/>
  <c r="E23" i="15"/>
  <c r="D23" i="15"/>
  <c r="D24" i="15" s="1"/>
  <c r="C23" i="15"/>
  <c r="C24" i="15" s="1"/>
  <c r="P24" i="15" s="1"/>
  <c r="P22" i="15"/>
  <c r="N19" i="15"/>
  <c r="N26" i="15" s="1"/>
  <c r="M19" i="15"/>
  <c r="M26" i="15" s="1"/>
  <c r="L19" i="15"/>
  <c r="L26" i="15" s="1"/>
  <c r="K19" i="15"/>
  <c r="J19" i="15"/>
  <c r="J26" i="15" s="1"/>
  <c r="I19" i="15"/>
  <c r="H19" i="15"/>
  <c r="H26" i="15" s="1"/>
  <c r="E19" i="15"/>
  <c r="E26" i="15" s="1"/>
  <c r="P18" i="15"/>
  <c r="G17" i="15"/>
  <c r="G19" i="15" s="1"/>
  <c r="G26" i="15" s="1"/>
  <c r="F17" i="15"/>
  <c r="F19" i="15" s="1"/>
  <c r="E17" i="15"/>
  <c r="D17" i="15"/>
  <c r="D19" i="15" s="1"/>
  <c r="C17" i="15"/>
  <c r="P17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D26" i="15" l="1"/>
  <c r="F26" i="15"/>
  <c r="C19" i="15"/>
  <c r="P23" i="15"/>
  <c r="C26" i="15" l="1"/>
  <c r="C3" i="13" s="1"/>
</calcChain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<sst xmlns="http://schemas.openxmlformats.org/spreadsheetml/2006/main" count="40" uniqueCount="39">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</sst>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164" fontId="4" fillId="0" borderId="4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abSelected="1" topLeftCell="F1" workbookViewId="0">
      <selection activeCell="P27" sqref="P2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1" t="s">
        <v>9</v>
      </c>
    </row>
    <row r="2" spans="2:16" x14ac:dyDescent="0.45">
      <c r="B2" s="6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/>
      <c r="I6" s="33"/>
      <c r="J6" s="33"/>
      <c r="K6" s="33"/>
      <c r="L6" s="33"/>
      <c r="M6" s="33"/>
      <c r="N6" s="33"/>
      <c r="O6" s="31"/>
      <c r="P6" s="52">
        <f>SUM(C6:N6)</f>
        <v>95</v>
      </c>
    </row>
    <row r="7" spans="2:16" x14ac:dyDescent="0.45">
      <c r="B7" s="8" t="s">
        <v>20</v>
      </c>
      <c r="C7" s="33">
        <v>21</v>
      </c>
      <c r="D7" s="33">
        <v>20</v>
      </c>
      <c r="E7" s="33">
        <v>20</v>
      </c>
      <c r="F7" s="60">
        <v>18.5</v>
      </c>
      <c r="G7" s="33">
        <v>17</v>
      </c>
      <c r="H7" s="33"/>
      <c r="I7" s="33"/>
      <c r="J7" s="33"/>
      <c r="K7" s="33"/>
      <c r="L7" s="33"/>
      <c r="M7" s="33"/>
      <c r="N7" s="33"/>
      <c r="O7" s="31"/>
      <c r="P7" s="52">
        <f>SUM(C7:N7)</f>
        <v>96.5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1</v>
      </c>
      <c r="E8" s="32">
        <f t="shared" si="0"/>
        <v>1</v>
      </c>
      <c r="F8" s="32">
        <f t="shared" si="0"/>
        <v>-0.5</v>
      </c>
      <c r="G8" s="32">
        <f t="shared" si="0"/>
        <v>-2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1.5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21</v>
      </c>
      <c r="D11" s="10">
        <v>20</v>
      </c>
      <c r="E11" s="10">
        <v>20</v>
      </c>
      <c r="F11" s="10">
        <v>18.5</v>
      </c>
      <c r="G11" s="10">
        <v>17</v>
      </c>
      <c r="H11" s="10"/>
      <c r="I11" s="10"/>
      <c r="J11" s="10"/>
      <c r="K11" s="10"/>
      <c r="L11" s="10"/>
      <c r="M11" s="10"/>
      <c r="N11" s="10"/>
      <c r="P11" s="53">
        <f>SUM(C11:N11)</f>
        <v>96.5</v>
      </c>
    </row>
    <row r="12" spans="2:16" x14ac:dyDescent="0.45">
      <c r="B12" s="8" t="s">
        <v>15</v>
      </c>
      <c r="C12" s="11">
        <v>1</v>
      </c>
      <c r="D12" s="11"/>
      <c r="E12" s="11">
        <v>3</v>
      </c>
      <c r="F12" s="11">
        <v>0.5</v>
      </c>
      <c r="G12" s="11">
        <v>2</v>
      </c>
      <c r="H12" s="11"/>
      <c r="I12" s="11"/>
      <c r="J12" s="11"/>
      <c r="K12" s="11"/>
      <c r="L12" s="11"/>
      <c r="M12" s="11"/>
      <c r="N12" s="11"/>
      <c r="P12" s="53">
        <f>SUM(C12:N12)</f>
        <v>6.5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9585</v>
      </c>
      <c r="D17" s="9">
        <f>D11*Params!$C$5*(1-Params!$C$3)-Params!$C$4</f>
        <v>9125</v>
      </c>
      <c r="E17" s="9">
        <f>E11*Params!$C$5*(1-Params!$C$3)-Params!$C$4</f>
        <v>9125</v>
      </c>
      <c r="F17" s="9">
        <f>F11*Params!$C$5*(1-Params!$C$3)-Params!$C$4</f>
        <v>8435</v>
      </c>
      <c r="G17" s="9">
        <f>G11*Params!$C$5*(1-Params!$C$3)-Params!$C$4</f>
        <v>7745</v>
      </c>
      <c r="H17" s="9"/>
      <c r="I17" s="9"/>
      <c r="J17" s="9"/>
      <c r="K17" s="9"/>
      <c r="L17" s="9"/>
      <c r="M17" s="9"/>
      <c r="N17" s="9"/>
      <c r="O17" s="4"/>
      <c r="P17" s="37">
        <f>SUM(C17:N17)</f>
        <v>44015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9585</v>
      </c>
      <c r="D19" s="25">
        <f t="shared" si="1"/>
        <v>9125</v>
      </c>
      <c r="E19" s="25">
        <f t="shared" si="1"/>
        <v>9125</v>
      </c>
      <c r="F19" s="25">
        <f t="shared" si="1"/>
        <v>8435</v>
      </c>
      <c r="G19" s="25">
        <f t="shared" si="1"/>
        <v>7745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44015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5603.31</v>
      </c>
      <c r="D22" s="9">
        <v>5603.31</v>
      </c>
      <c r="E22" s="9">
        <v>5603.31</v>
      </c>
      <c r="F22" s="9">
        <v>5603.31</v>
      </c>
      <c r="G22" s="9">
        <v>5603.31</v>
      </c>
      <c r="H22" s="9"/>
      <c r="I22" s="9"/>
      <c r="J22" s="9"/>
      <c r="K22" s="9"/>
      <c r="L22" s="9"/>
      <c r="M22" s="9"/>
      <c r="N22" s="9"/>
      <c r="O22" s="4"/>
      <c r="P22" s="39">
        <f>SUM(C22:N22)</f>
        <v>28016.550000000003</v>
      </c>
    </row>
    <row r="23" spans="2:16" x14ac:dyDescent="0.45">
      <c r="B23" s="8" t="s">
        <v>8</v>
      </c>
      <c r="C23" s="9">
        <f>1079.41+1826.53</f>
        <v>2905.94</v>
      </c>
      <c r="D23" s="9">
        <f>1079.41+1829.17</f>
        <v>2908.58</v>
      </c>
      <c r="E23" s="9">
        <f>1079.41+1826.53</f>
        <v>2905.94</v>
      </c>
      <c r="F23" s="9">
        <f>1079.41+1834.42</f>
        <v>2913.83</v>
      </c>
      <c r="G23" s="9">
        <f>1079.41+1830.47</f>
        <v>2909.88</v>
      </c>
      <c r="H23" s="9"/>
      <c r="I23" s="9"/>
      <c r="J23" s="9"/>
      <c r="K23" s="9"/>
      <c r="L23" s="9"/>
      <c r="M23" s="9"/>
      <c r="N23" s="9"/>
      <c r="O23" s="4"/>
      <c r="P23" s="39">
        <f>SUM(C23:N23)</f>
        <v>14544.170000000002</v>
      </c>
    </row>
    <row r="24" spans="2:16" x14ac:dyDescent="0.45">
      <c r="B24" s="7" t="s">
        <v>3</v>
      </c>
      <c r="C24" s="40">
        <f t="shared" ref="C24:N24" si="2">SUM(C22:C23)</f>
        <v>8509.25</v>
      </c>
      <c r="D24" s="40">
        <f t="shared" si="2"/>
        <v>8511.89</v>
      </c>
      <c r="E24" s="40">
        <f t="shared" si="2"/>
        <v>8509.25</v>
      </c>
      <c r="F24" s="40">
        <f t="shared" si="2"/>
        <v>8517.14</v>
      </c>
      <c r="G24" s="40">
        <f t="shared" si="2"/>
        <v>8513.19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42560.72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1075.75</v>
      </c>
      <c r="D26" s="44">
        <f t="shared" si="3"/>
        <v>613.11000000000058</v>
      </c>
      <c r="E26" s="44">
        <f t="shared" si="3"/>
        <v>615.75</v>
      </c>
      <c r="F26" s="44">
        <f t="shared" si="3"/>
        <v>-82.139999999999418</v>
      </c>
      <c r="G26" s="44">
        <f t="shared" si="3"/>
        <v>-768.19000000000051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SUM(C26:N26)</f>
        <v>1454.2800000000007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3" t="s">
        <v>22</v>
      </c>
      <c r="C2" s="64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5" t="s">
        <v>23</v>
      </c>
      <c r="C2" s="65"/>
    </row>
    <row r="3" spans="2:3" ht="16.899999999999999" customHeight="1" x14ac:dyDescent="0.45">
      <c r="B3" s="34" t="s">
        <v>24</v>
      </c>
      <c r="C3" s="35">
        <f>'2023'!P26</f>
        <v>1454.2800000000007</v>
      </c>
    </row>
    <row r="4" spans="2:3" ht="16.899999999999999" customHeight="1" x14ac:dyDescent="0.45">
      <c r="B4" s="34" t="s">
        <v>26</v>
      </c>
      <c r="C4" s="36">
        <f>SUM('2023'!P12)</f>
        <v>6.5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2023-06-02T12:33:02Z</dcterms:modified>
</cp:coreProperties>
</file>