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8800" windowHeight="15390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'2023'!$B$30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'2023'!$B$29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23" i="14" l="1"/>
  <c r="G25" i="14" s="1"/>
  <c r="P30" i="14"/>
  <c r="P29" i="14"/>
  <c r="N25" i="14"/>
  <c r="M25" i="14"/>
  <c r="L25" i="14"/>
  <c r="K25" i="14"/>
  <c r="J25" i="14"/>
  <c r="I25" i="14"/>
  <c r="H25" i="14"/>
  <c r="F25" i="14"/>
  <c r="E25" i="14"/>
  <c r="D25" i="14"/>
  <c r="C25" i="14"/>
  <c r="P24" i="14"/>
  <c r="P23" i="14"/>
  <c r="F23" i="14"/>
  <c r="E23" i="14"/>
  <c r="D23" i="14"/>
  <c r="P22" i="14"/>
  <c r="N19" i="14"/>
  <c r="N27" i="14" s="1"/>
  <c r="M19" i="14"/>
  <c r="M27" i="14" s="1"/>
  <c r="L19" i="14"/>
  <c r="L27" i="14" s="1"/>
  <c r="K19" i="14"/>
  <c r="K27" i="14" s="1"/>
  <c r="J19" i="14"/>
  <c r="J27" i="14" s="1"/>
  <c r="I19" i="14"/>
  <c r="I27" i="14" s="1"/>
  <c r="H19" i="14"/>
  <c r="H27" i="14" s="1"/>
  <c r="G19" i="14"/>
  <c r="C19" i="14"/>
  <c r="C27" i="14" s="1"/>
  <c r="P18" i="14"/>
  <c r="F17" i="14"/>
  <c r="F19" i="14" s="1"/>
  <c r="F27" i="14" s="1"/>
  <c r="E17" i="14"/>
  <c r="E19" i="14" s="1"/>
  <c r="E27" i="14" s="1"/>
  <c r="D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G27" i="14" l="1"/>
  <c r="P25" i="14"/>
  <c r="D19" i="14"/>
  <c r="P19" i="14" l="1"/>
  <c r="D27" i="14"/>
  <c r="P27" i="14" s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<sst xmlns="http://schemas.openxmlformats.org/spreadsheetml/2006/main" count="43" uniqueCount="42">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</sst>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"/>
  <sheetViews>
    <sheetView tabSelected="1" topLeftCell="B1" workbookViewId="0">
      <selection activeCell="G17" sqref="G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4" t="s">
        <v>9</v>
      </c>
    </row>
    <row r="2" spans="2:16" x14ac:dyDescent="0.45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19</v>
      </c>
      <c r="E6" s="35">
        <v>19</v>
      </c>
      <c r="F6" s="37">
        <v>19</v>
      </c>
      <c r="G6" s="37">
        <v>0</v>
      </c>
      <c r="H6" s="37"/>
      <c r="I6" s="37"/>
      <c r="J6" s="37"/>
      <c r="K6" s="37"/>
      <c r="L6" s="37"/>
      <c r="M6" s="37"/>
      <c r="N6" s="37"/>
      <c r="O6" s="36"/>
      <c r="P6" s="57">
        <f>SUM(C6:N6)</f>
        <v>57</v>
      </c>
    </row>
    <row r="7" spans="2:16" x14ac:dyDescent="0.45">
      <c r="B7" s="9" t="s">
        <v>21</v>
      </c>
      <c r="C7" s="37"/>
      <c r="D7" s="37">
        <v>20</v>
      </c>
      <c r="E7" s="37">
        <v>18</v>
      </c>
      <c r="F7" s="37">
        <v>14</v>
      </c>
      <c r="G7" s="37">
        <v>0</v>
      </c>
      <c r="H7" s="37"/>
      <c r="I7" s="37"/>
      <c r="J7" s="37"/>
      <c r="K7" s="37"/>
      <c r="L7" s="37"/>
      <c r="M7" s="37"/>
      <c r="N7" s="37"/>
      <c r="O7" s="36"/>
      <c r="P7" s="57">
        <f>SUM(C7:N7)</f>
        <v>52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1</v>
      </c>
      <c r="E8" s="63">
        <f t="shared" si="0"/>
        <v>-1</v>
      </c>
      <c r="F8" s="63">
        <f t="shared" si="0"/>
        <v>-5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20</v>
      </c>
      <c r="E11" s="11">
        <v>18</v>
      </c>
      <c r="F11" s="11">
        <v>14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52</v>
      </c>
    </row>
    <row r="12" spans="2:16" x14ac:dyDescent="0.45">
      <c r="B12" s="9" t="s">
        <v>16</v>
      </c>
      <c r="C12" s="12"/>
      <c r="D12" s="12"/>
      <c r="E12" s="12">
        <v>5</v>
      </c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7285</v>
      </c>
      <c r="E17" s="10">
        <f>E11*Params!$C$5*(1-Params!$C$3)-Params!$C$4</f>
        <v>6549</v>
      </c>
      <c r="F17" s="10">
        <f>F11*Params!$C$5*(1-Params!$C$3)-Params!$C$4</f>
        <v>5077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18911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7285</v>
      </c>
      <c r="E19" s="28">
        <f t="shared" si="1"/>
        <v>6549</v>
      </c>
      <c r="F19" s="28">
        <f t="shared" si="1"/>
        <v>5077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18911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4233.76</v>
      </c>
      <c r="E22" s="10">
        <v>4233.76</v>
      </c>
      <c r="F22" s="10">
        <v>2915.74</v>
      </c>
      <c r="G22" s="10">
        <v>151.33000000000001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11534.59</v>
      </c>
    </row>
    <row r="23" spans="2:16" x14ac:dyDescent="0.45">
      <c r="B23" s="9" t="s">
        <v>8</v>
      </c>
      <c r="C23" s="10"/>
      <c r="D23" s="10">
        <f>889.96+1485.46</f>
        <v>2375.42</v>
      </c>
      <c r="E23" s="10">
        <f>889.96+1485.46</f>
        <v>2375.42</v>
      </c>
      <c r="F23" s="10">
        <f>624.13+1056.1</f>
        <v>1680.23</v>
      </c>
      <c r="G23" s="10">
        <f>80.31+105.34</f>
        <v>185.65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6616.7199999999993</v>
      </c>
    </row>
    <row r="24" spans="2:16" x14ac:dyDescent="0.45">
      <c r="B24" s="55" t="s">
        <v>40</v>
      </c>
      <c r="C24" s="10"/>
      <c r="D24" s="10">
        <v>313</v>
      </c>
      <c r="E24" s="10">
        <v>291.7</v>
      </c>
      <c r="F24" s="10">
        <v>257.08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861.78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6922.18</v>
      </c>
      <c r="E25" s="44">
        <f t="shared" si="2"/>
        <v>6900.88</v>
      </c>
      <c r="F25" s="44">
        <f t="shared" si="2"/>
        <v>4853.0499999999993</v>
      </c>
      <c r="G25" s="44">
        <f t="shared" si="2"/>
        <v>336.98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19013.09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362.81999999999971</v>
      </c>
      <c r="E27" s="47">
        <f t="shared" si="3"/>
        <v>-351.88000000000011</v>
      </c>
      <c r="F27" s="47">
        <f t="shared" si="3"/>
        <v>223.95000000000073</v>
      </c>
      <c r="G27" s="47">
        <f t="shared" si="3"/>
        <v>-336.98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-102.08999999999969</v>
      </c>
    </row>
    <row r="29" spans="2:16" x14ac:dyDescent="0.45">
      <c r="B29" s="62" t="s">
        <v>37</v>
      </c>
      <c r="C29" s="54"/>
      <c r="D29" s="54">
        <v>600</v>
      </c>
      <c r="E29" s="54">
        <v>540</v>
      </c>
      <c r="F29" s="54">
        <v>420</v>
      </c>
      <c r="G29" s="54"/>
      <c r="H29" s="54"/>
      <c r="I29" s="54"/>
      <c r="J29" s="54"/>
      <c r="K29" s="54"/>
      <c r="L29" s="54"/>
      <c r="M29" s="54"/>
      <c r="N29" s="54"/>
      <c r="P29" s="61">
        <f>SUM(C29:N29)</f>
        <v>1560</v>
      </c>
    </row>
    <row r="30" spans="2:16" x14ac:dyDescent="0.45">
      <c r="B30" s="62" t="s">
        <v>38</v>
      </c>
      <c r="C30" s="54"/>
      <c r="D30" s="54">
        <v>313</v>
      </c>
      <c r="E30" s="54">
        <v>291.7</v>
      </c>
      <c r="F30" s="54">
        <v>257.08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861.78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6" t="s">
        <v>23</v>
      </c>
      <c r="C2" s="67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400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8" t="s">
        <v>33</v>
      </c>
      <c r="C2" s="68"/>
    </row>
    <row r="3" spans="2:3" ht="16.899999999999999" customHeight="1" x14ac:dyDescent="0.45">
      <c r="B3" s="38" t="s">
        <v>34</v>
      </c>
      <c r="C3" s="39">
        <f>'2023'!P27</f>
        <v>-102.08999999999969</v>
      </c>
    </row>
    <row r="4" spans="2:3" ht="16.899999999999999" customHeight="1" x14ac:dyDescent="0.45">
      <c r="B4" s="38" t="s">
        <v>39</v>
      </c>
      <c r="C4" s="40">
        <f>'2023'!P12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2023-06-14T16:44:17Z</dcterms:modified>
</cp:coreProperties>
</file>