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8800" windowHeight="15390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5" i="14" l="1"/>
  <c r="E25" i="14"/>
  <c r="F25" i="14"/>
  <c r="G25" i="14"/>
  <c r="H25" i="14"/>
  <c r="I25" i="14"/>
  <c r="J25" i="14"/>
  <c r="K25" i="14"/>
  <c r="L25" i="14"/>
  <c r="M25" i="14"/>
  <c r="N25" i="14"/>
  <c r="C25" i="14"/>
  <c r="K27" i="14" l="1"/>
  <c r="J27" i="14"/>
  <c r="C27" i="14"/>
  <c r="G23" i="14"/>
  <c r="F23" i="14"/>
  <c r="E23" i="14"/>
  <c r="P22" i="14"/>
  <c r="N19" i="14"/>
  <c r="M19" i="14"/>
  <c r="M27" i="14" s="1"/>
  <c r="L19" i="14"/>
  <c r="L27" i="14" s="1"/>
  <c r="K19" i="14"/>
  <c r="J19" i="14"/>
  <c r="I19" i="14"/>
  <c r="H19" i="14"/>
  <c r="D19" i="14"/>
  <c r="C19" i="14"/>
  <c r="P18" i="14"/>
  <c r="G17" i="14"/>
  <c r="G19" i="14" s="1"/>
  <c r="G27" i="14" s="1"/>
  <c r="F17" i="14"/>
  <c r="F19" i="14" s="1"/>
  <c r="E17" i="14"/>
  <c r="E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N27" i="14" l="1"/>
  <c r="H27" i="14"/>
  <c r="I27" i="14"/>
  <c r="D27" i="14"/>
  <c r="P25" i="14"/>
  <c r="P19" i="14"/>
  <c r="P17" i="14"/>
  <c r="F27" i="14"/>
  <c r="E27" i="14"/>
  <c r="P23" i="14"/>
  <c r="P27" i="14" l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<sst xmlns="http://schemas.openxmlformats.org/spreadsheetml/2006/main" count="41" uniqueCount="40">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</sst>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workbookViewId="0">
      <selection activeCell="H25" sqref="H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5">
        <f>SUM(C6:N6)</f>
        <v>57</v>
      </c>
    </row>
    <row r="7" spans="2:16" x14ac:dyDescent="0.45">
      <c r="B7" s="9" t="s">
        <v>21</v>
      </c>
      <c r="C7" s="37"/>
      <c r="D7" s="37"/>
      <c r="E7" s="37">
        <v>23</v>
      </c>
      <c r="F7" s="37">
        <v>19</v>
      </c>
      <c r="G7" s="37">
        <v>19</v>
      </c>
      <c r="H7" s="37"/>
      <c r="I7" s="37"/>
      <c r="J7" s="37"/>
      <c r="K7" s="37"/>
      <c r="L7" s="37"/>
      <c r="M7" s="37"/>
      <c r="N7" s="37"/>
      <c r="O7" s="36"/>
      <c r="P7" s="55">
        <f>SUM(C7:N7)</f>
        <v>61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4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23</v>
      </c>
      <c r="F11" s="11">
        <v>19</v>
      </c>
      <c r="G11" s="11">
        <v>19</v>
      </c>
      <c r="H11" s="11"/>
      <c r="I11" s="11"/>
      <c r="J11" s="11"/>
      <c r="K11" s="11"/>
      <c r="L11" s="11"/>
      <c r="M11" s="11"/>
      <c r="N11" s="11"/>
      <c r="P11" s="56">
        <f>SUM(C11:N11)</f>
        <v>61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10716.6</v>
      </c>
      <c r="F17" s="10">
        <f>F11*Params!$C$5*(1-Params!$C$3)-Params!$C$4</f>
        <v>8839.8000000000011</v>
      </c>
      <c r="G17" s="10">
        <f>G11*Params!$C$5*(1-Params!$C$3)-Params!$C$4</f>
        <v>8839.8000000000011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28396.200000000004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10716.6</v>
      </c>
      <c r="F19" s="28">
        <f t="shared" si="1"/>
        <v>8839.8000000000011</v>
      </c>
      <c r="G19" s="28">
        <f t="shared" si="1"/>
        <v>8839.8000000000011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28396.200000000004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5616.6</v>
      </c>
      <c r="F22" s="10">
        <v>5616.6</v>
      </c>
      <c r="G22" s="10">
        <v>5616.6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16849.800000000003</v>
      </c>
    </row>
    <row r="23" spans="2:16" x14ac:dyDescent="0.45">
      <c r="B23" s="9" t="s">
        <v>8</v>
      </c>
      <c r="C23" s="10"/>
      <c r="D23" s="10"/>
      <c r="E23" s="10">
        <f>1097.26+1858.79</f>
        <v>2956.05</v>
      </c>
      <c r="F23" s="10">
        <f>1097.26+1858.79</f>
        <v>2956.05</v>
      </c>
      <c r="G23" s="10">
        <f>1097.26+1861.46</f>
        <v>2958.7200000000003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8870.82</v>
      </c>
    </row>
    <row r="24" spans="2:16" x14ac:dyDescent="0.45">
      <c r="B24" s="65" t="s">
        <v>39</v>
      </c>
      <c r="C24" s="66"/>
      <c r="D24" s="66"/>
      <c r="E24" s="66"/>
      <c r="F24" s="66"/>
      <c r="G24" s="66"/>
      <c r="H24" s="66">
        <v>949.17</v>
      </c>
      <c r="I24" s="66"/>
      <c r="J24" s="66"/>
      <c r="K24" s="66"/>
      <c r="L24" s="66"/>
      <c r="M24" s="66"/>
      <c r="N24" s="66"/>
      <c r="O24" s="4"/>
      <c r="P24" s="43"/>
    </row>
    <row r="25" spans="2:16" x14ac:dyDescent="0.45">
      <c r="B25" s="8" t="s">
        <v>3</v>
      </c>
      <c r="C25" s="44">
        <f>SUM(C22:C24)</f>
        <v>0</v>
      </c>
      <c r="D25" s="44">
        <f t="shared" ref="D25:N25" si="2">SUM(D22:D24)</f>
        <v>0</v>
      </c>
      <c r="E25" s="44">
        <f t="shared" si="2"/>
        <v>8572.6500000000015</v>
      </c>
      <c r="F25" s="44">
        <f t="shared" si="2"/>
        <v>8572.6500000000015</v>
      </c>
      <c r="G25" s="44">
        <f t="shared" si="2"/>
        <v>8575.32</v>
      </c>
      <c r="H25" s="44">
        <f t="shared" si="2"/>
        <v>949.17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58">
        <f>SUM(C25:N25)</f>
        <v>26669.79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>C19-C25</f>
        <v>0</v>
      </c>
      <c r="D27" s="47">
        <f>D19-D25</f>
        <v>0</v>
      </c>
      <c r="E27" s="47">
        <f>E19-E25</f>
        <v>2143.9499999999989</v>
      </c>
      <c r="F27" s="47">
        <f>F19-F25</f>
        <v>267.14999999999964</v>
      </c>
      <c r="G27" s="47">
        <f>G19-G25</f>
        <v>264.48000000000138</v>
      </c>
      <c r="H27" s="47">
        <f>H19-H25</f>
        <v>-949.17</v>
      </c>
      <c r="I27" s="47">
        <f>I19-I25</f>
        <v>0</v>
      </c>
      <c r="J27" s="47">
        <f>J19-J25</f>
        <v>0</v>
      </c>
      <c r="K27" s="47">
        <f>K19-K25</f>
        <v>0</v>
      </c>
      <c r="L27" s="47">
        <f>L19-L25</f>
        <v>0</v>
      </c>
      <c r="M27" s="47">
        <f>M19-M25</f>
        <v>0</v>
      </c>
      <c r="N27" s="47">
        <f>N19-N25</f>
        <v>0</v>
      </c>
      <c r="P27" s="57">
        <f>SUM(C27:N27)</f>
        <v>1726.4099999999999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8" sqref="B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23</v>
      </c>
      <c r="C2" s="63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510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33</v>
      </c>
      <c r="C2" s="64"/>
    </row>
    <row r="3" spans="2:3" ht="16.899999999999999" customHeight="1" x14ac:dyDescent="0.45">
      <c r="B3" s="38" t="s">
        <v>34</v>
      </c>
      <c r="C3" s="39">
        <f>SUM('2023'!P27)</f>
        <v>1726.4099999999999</v>
      </c>
    </row>
    <row r="4" spans="2:3" ht="16.899999999999999" customHeight="1" x14ac:dyDescent="0.45">
      <c r="B4" s="38" t="s">
        <v>37</v>
      </c>
      <c r="C4" s="40">
        <f>'2023'!P12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2023-06-07T08:00:12Z</dcterms:modified>
</cp:coreProperties>
</file>