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38513" yWindow="-3188" windowWidth="38618" windowHeight="25103" activeTab="1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'2023'!$B$30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'2023'!$B$29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'2023'!$B$27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4" l="1"/>
  <c r="P30" i="14"/>
  <c r="P29" i="14"/>
  <c r="M27" i="14"/>
  <c r="L27" i="14"/>
  <c r="N25" i="14"/>
  <c r="M25" i="14"/>
  <c r="L25" i="14"/>
  <c r="K25" i="14"/>
  <c r="J25" i="14"/>
  <c r="I25" i="14"/>
  <c r="H25" i="14"/>
  <c r="F25" i="14"/>
  <c r="P24" i="14"/>
  <c r="P23" i="14"/>
  <c r="G23" i="14"/>
  <c r="G25" i="14" s="1"/>
  <c r="F23" i="14"/>
  <c r="E23" i="14"/>
  <c r="E25" i="14" s="1"/>
  <c r="D23" i="14"/>
  <c r="D25" i="14" s="1"/>
  <c r="C23" i="14"/>
  <c r="C25" i="14" s="1"/>
  <c r="P22" i="14"/>
  <c r="N19" i="14"/>
  <c r="N27" i="14" s="1"/>
  <c r="M19" i="14"/>
  <c r="L19" i="14"/>
  <c r="K19" i="14"/>
  <c r="K27" i="14" s="1"/>
  <c r="J19" i="14"/>
  <c r="J27" i="14" s="1"/>
  <c r="I19" i="14"/>
  <c r="I27" i="14" s="1"/>
  <c r="H19" i="14"/>
  <c r="H27" i="14" s="1"/>
  <c r="G19" i="14"/>
  <c r="F19" i="14"/>
  <c r="F27" i="14" s="1"/>
  <c r="P18" i="14"/>
  <c r="G17" i="14"/>
  <c r="F17" i="14"/>
  <c r="E17" i="14"/>
  <c r="E19" i="14" s="1"/>
  <c r="E27" i="14" s="1"/>
  <c r="D17" i="14"/>
  <c r="D19" i="14" s="1"/>
  <c r="D27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30" i="12"/>
  <c r="P29" i="12"/>
  <c r="H27" i="12"/>
  <c r="G27" i="12"/>
  <c r="M25" i="12"/>
  <c r="L25" i="12"/>
  <c r="K25" i="12"/>
  <c r="J25" i="12"/>
  <c r="I25" i="12"/>
  <c r="H25" i="12"/>
  <c r="G25" i="12"/>
  <c r="F25" i="12"/>
  <c r="E25" i="12"/>
  <c r="D25" i="12"/>
  <c r="C25" i="12"/>
  <c r="P24" i="12"/>
  <c r="N23" i="12"/>
  <c r="P23" i="12" s="1"/>
  <c r="P22" i="12"/>
  <c r="N19" i="12"/>
  <c r="M19" i="12"/>
  <c r="M27" i="12" s="1"/>
  <c r="L19" i="12"/>
  <c r="L27" i="12" s="1"/>
  <c r="K19" i="12"/>
  <c r="K27" i="12" s="1"/>
  <c r="J19" i="12"/>
  <c r="J27" i="12" s="1"/>
  <c r="I19" i="12"/>
  <c r="I27" i="12" s="1"/>
  <c r="H19" i="12"/>
  <c r="G19" i="12"/>
  <c r="F19" i="12"/>
  <c r="F27" i="12" s="1"/>
  <c r="E19" i="12"/>
  <c r="E27" i="12" s="1"/>
  <c r="D19" i="12"/>
  <c r="D27" i="12" s="1"/>
  <c r="C19" i="12"/>
  <c r="C27" i="12" s="1"/>
  <c r="P18" i="12"/>
  <c r="N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C27" i="14" l="1"/>
  <c r="P19" i="14"/>
  <c r="P25" i="14"/>
  <c r="G27" i="14"/>
  <c r="P19" i="12"/>
  <c r="N25" i="12"/>
  <c r="N27" i="12" s="1"/>
  <c r="P27" i="12" s="1"/>
  <c r="P17" i="14"/>
  <c r="P25" i="12" l="1"/>
  <c r="C3" i="13"/>
</calcChain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<sst xmlns="http://schemas.openxmlformats.org/spreadsheetml/2006/main" count="79" uniqueCount="42">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</sst>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workbookViewId="0">
      <selection activeCell="F46" sqref="F4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15</v>
      </c>
      <c r="O6" s="36"/>
      <c r="P6" s="58">
        <f>SUM(C6:N6)</f>
        <v>15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6480</v>
      </c>
      <c r="O17" s="4"/>
      <c r="P17" s="41">
        <f>SUM(C17:N17)</f>
        <v>6480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6480</v>
      </c>
      <c r="O19" s="5"/>
      <c r="P19" s="42">
        <f>SUM(C19:O19)</f>
        <v>6480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3499.9</v>
      </c>
      <c r="O22" s="4"/>
      <c r="P22" s="43">
        <f>SUM(C22:N22)</f>
        <v>3499.9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732.36+1235.69</f>
        <v>1968.0500000000002</v>
      </c>
      <c r="O23" s="4"/>
      <c r="P23" s="43">
        <f>SUM(C23:N23)</f>
        <v>1968.0500000000002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355.6</v>
      </c>
      <c r="O24" s="4"/>
      <c r="P24" s="43">
        <f>SUM(C24:N24)</f>
        <v>355.6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5823.5500000000011</v>
      </c>
      <c r="O25" s="4"/>
      <c r="P25" s="61">
        <f>SUM(C25:N25)</f>
        <v>5823.5500000000011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656.44999999999891</v>
      </c>
      <c r="P27" s="60">
        <f>SUM(C27:O27)</f>
        <v>656.44999999999891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720</v>
      </c>
      <c r="P29" s="62">
        <f>SUM(C29:N29)</f>
        <v>720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355.6</v>
      </c>
      <c r="P30" s="62">
        <f>SUM(C30:N30)</f>
        <v>355.6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topLeftCell="G10" workbookViewId="0">
      <selection activeCell="P13" sqref="P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8">
        <f>SUM(C6:N6)</f>
        <v>95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19</v>
      </c>
      <c r="H7" s="37"/>
      <c r="I7" s="37"/>
      <c r="J7" s="37"/>
      <c r="K7" s="37"/>
      <c r="L7" s="37"/>
      <c r="M7" s="37"/>
      <c r="N7" s="37"/>
      <c r="O7" s="36"/>
      <c r="P7" s="58">
        <f>SUM(C7:N7)</f>
        <v>103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4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8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19</v>
      </c>
      <c r="H11" s="11"/>
      <c r="I11" s="11"/>
      <c r="J11" s="11"/>
      <c r="K11" s="11"/>
      <c r="L11" s="11"/>
      <c r="M11" s="11"/>
      <c r="N11" s="11"/>
      <c r="P11" s="59">
        <f>SUM(C11:N11)</f>
        <v>103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9539</v>
      </c>
      <c r="D17" s="10">
        <f>D11*Params!$C$5*(1-Params!$C$3)-Params!$C$4</f>
        <v>8665</v>
      </c>
      <c r="E17" s="10">
        <f>E11*Params!$C$5*(1-Params!$C$3)-Params!$C$4</f>
        <v>9976</v>
      </c>
      <c r="F17" s="10">
        <f>F11*Params!$C$5*(1-Params!$C$3)-Params!$C$4</f>
        <v>8228</v>
      </c>
      <c r="G17" s="10">
        <f>G11*Params!$C$5*(1-Params!$C$3)-Params!$C$4</f>
        <v>8228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44636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9539</v>
      </c>
      <c r="D19" s="28">
        <f t="shared" si="1"/>
        <v>8665</v>
      </c>
      <c r="E19" s="28">
        <f t="shared" si="1"/>
        <v>9976</v>
      </c>
      <c r="F19" s="28">
        <f t="shared" si="1"/>
        <v>8228</v>
      </c>
      <c r="G19" s="28">
        <f t="shared" si="1"/>
        <v>8228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44636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5032.79</v>
      </c>
      <c r="D22" s="10">
        <v>5032.79</v>
      </c>
      <c r="E22" s="10">
        <v>5032.79</v>
      </c>
      <c r="F22" s="10">
        <v>5032.79</v>
      </c>
      <c r="G22" s="10">
        <v>5032.79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25163.95</v>
      </c>
    </row>
    <row r="23" spans="2:16" x14ac:dyDescent="0.45">
      <c r="B23" s="9" t="s">
        <v>8</v>
      </c>
      <c r="C23" s="10">
        <f>1043.54+1762.02</f>
        <v>2805.56</v>
      </c>
      <c r="D23" s="10">
        <f>1043.54+1762.02</f>
        <v>2805.56</v>
      </c>
      <c r="E23" s="10">
        <f>1043.54+1762.02</f>
        <v>2805.56</v>
      </c>
      <c r="F23" s="10">
        <f>1043.54+1762.02</f>
        <v>2805.56</v>
      </c>
      <c r="G23" s="10">
        <f>1043.54+1764.55</f>
        <v>2808.09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14030.33</v>
      </c>
    </row>
    <row r="24" spans="2:16" x14ac:dyDescent="0.45">
      <c r="B24" s="55" t="s">
        <v>40</v>
      </c>
      <c r="C24" s="56">
        <v>474.88</v>
      </c>
      <c r="D24" s="56">
        <v>440.8</v>
      </c>
      <c r="E24" s="56">
        <v>491.92</v>
      </c>
      <c r="F24" s="56">
        <v>441.08800000000002</v>
      </c>
      <c r="G24" s="56">
        <v>441.08800000000002</v>
      </c>
      <c r="H24" s="56"/>
      <c r="I24" s="56"/>
      <c r="J24" s="56"/>
      <c r="K24" s="56"/>
      <c r="L24" s="56"/>
      <c r="M24" s="56"/>
      <c r="N24" s="56"/>
      <c r="O24" s="4"/>
      <c r="P24" s="43">
        <f>SUM(C24:N24)</f>
        <v>2289.7760000000003</v>
      </c>
    </row>
    <row r="25" spans="2:16" x14ac:dyDescent="0.45">
      <c r="B25" s="8" t="s">
        <v>3</v>
      </c>
      <c r="C25" s="44">
        <f t="shared" ref="C25:N25" si="2">SUM(C22:C24)</f>
        <v>8313.23</v>
      </c>
      <c r="D25" s="44">
        <f t="shared" si="2"/>
        <v>8279.15</v>
      </c>
      <c r="E25" s="44">
        <f t="shared" si="2"/>
        <v>8330.27</v>
      </c>
      <c r="F25" s="44">
        <f t="shared" si="2"/>
        <v>8279.4380000000001</v>
      </c>
      <c r="G25" s="44">
        <f t="shared" si="2"/>
        <v>8281.9680000000008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41484.055999999997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1225.7700000000004</v>
      </c>
      <c r="D27" s="47">
        <f t="shared" si="3"/>
        <v>385.85000000000036</v>
      </c>
      <c r="E27" s="47">
        <f t="shared" si="3"/>
        <v>1645.7299999999996</v>
      </c>
      <c r="F27" s="47">
        <f t="shared" si="3"/>
        <v>-51.438000000000102</v>
      </c>
      <c r="G27" s="47">
        <f t="shared" si="3"/>
        <v>-53.968000000000757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SUM(C27:N27)</f>
        <v>3151.9439999999995</v>
      </c>
    </row>
    <row r="29" spans="2:16" x14ac:dyDescent="0.45">
      <c r="B29" s="63" t="s">
        <v>37</v>
      </c>
      <c r="C29" s="54">
        <v>1056</v>
      </c>
      <c r="D29" s="54">
        <v>960</v>
      </c>
      <c r="E29" s="54">
        <v>1104</v>
      </c>
      <c r="F29" s="54">
        <v>912</v>
      </c>
      <c r="G29" s="54">
        <v>912</v>
      </c>
      <c r="H29" s="54"/>
      <c r="I29" s="54"/>
      <c r="J29" s="54"/>
      <c r="K29" s="54"/>
      <c r="L29" s="54"/>
      <c r="M29" s="54"/>
      <c r="N29" s="54"/>
      <c r="P29" s="62">
        <f>SUM(C29:N29)</f>
        <v>4944</v>
      </c>
    </row>
    <row r="30" spans="2:16" x14ac:dyDescent="0.45">
      <c r="B30" s="63" t="s">
        <v>38</v>
      </c>
      <c r="C30" s="54">
        <v>474.88</v>
      </c>
      <c r="D30" s="54">
        <v>440.8</v>
      </c>
      <c r="E30" s="54">
        <v>491.92</v>
      </c>
      <c r="F30" s="54">
        <v>441.08800000000002</v>
      </c>
      <c r="G30" s="54">
        <v>441.08800000000002</v>
      </c>
      <c r="H30" s="54"/>
      <c r="I30" s="54"/>
      <c r="J30" s="54"/>
      <c r="K30" s="54"/>
      <c r="L30" s="54"/>
      <c r="M30" s="54"/>
      <c r="N30" s="54"/>
      <c r="P30" s="62">
        <f>SUM(C30:N30)</f>
        <v>2289.7760000000003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475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28" sqref="C28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SUM('2022'!P27)+('2023'!P27)</f>
        <v>3808.3939999999984</v>
      </c>
    </row>
    <row r="4" spans="2:3" ht="16.899999999999999" customHeight="1" x14ac:dyDescent="0.45">
      <c r="B4" s="38" t="s">
        <v>39</v>
      </c>
      <c r="C4" s="40">
        <f>'2022'!P12+'2023'!P12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2023-06-02T07:58:14Z</dcterms:modified>
</cp:coreProperties>
</file>