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4\Normal\"/>
    </mc:Choice>
  </mc:AlternateContent>
  <xr:revisionPtr revIDLastSave="0" documentId="13_ncr:1_{B6BEF208-AA9B-4756-8382-E41434D8E02E}" xr6:coauthVersionLast="47" xr6:coauthVersionMax="47" xr10:uidLastSave="{00000000-0000-0000-0000-000000000000}"/>
  <bookViews>
    <workbookView xWindow="-98" yWindow="-98" windowWidth="22695" windowHeight="14476" activeTab="2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0" i="14" l="1"/>
  <c r="P29" i="14"/>
  <c r="L27" i="14"/>
  <c r="N25" i="14"/>
  <c r="M25" i="14"/>
  <c r="L25" i="14"/>
  <c r="K25" i="14"/>
  <c r="J25" i="14"/>
  <c r="I25" i="14"/>
  <c r="H25" i="14"/>
  <c r="G25" i="14"/>
  <c r="P24" i="14"/>
  <c r="P23" i="14"/>
  <c r="F23" i="14"/>
  <c r="F25" i="14" s="1"/>
  <c r="E23" i="14"/>
  <c r="E25" i="14" s="1"/>
  <c r="D23" i="14"/>
  <c r="D25" i="14" s="1"/>
  <c r="C23" i="14"/>
  <c r="C25" i="14" s="1"/>
  <c r="P25" i="14" s="1"/>
  <c r="P22" i="14"/>
  <c r="N19" i="14"/>
  <c r="N27" i="14" s="1"/>
  <c r="M19" i="14"/>
  <c r="M27" i="14" s="1"/>
  <c r="L19" i="14"/>
  <c r="K19" i="14"/>
  <c r="K27" i="14" s="1"/>
  <c r="J19" i="14"/>
  <c r="J27" i="14" s="1"/>
  <c r="I19" i="14"/>
  <c r="I27" i="14" s="1"/>
  <c r="H19" i="14"/>
  <c r="H27" i="14" s="1"/>
  <c r="G19" i="14"/>
  <c r="G27" i="14" s="1"/>
  <c r="F19" i="14"/>
  <c r="F27" i="14" s="1"/>
  <c r="P18" i="14"/>
  <c r="F17" i="14"/>
  <c r="E17" i="14"/>
  <c r="E19" i="14" s="1"/>
  <c r="D17" i="14"/>
  <c r="D19" i="14" s="1"/>
  <c r="D27" i="14" s="1"/>
  <c r="C17" i="14"/>
  <c r="C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E27" i="14" l="1"/>
  <c r="C27" i="14"/>
  <c r="P19" i="14"/>
  <c r="P17" i="14"/>
  <c r="P27" i="14" l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4" authorId="0" shapeId="0" xr:uid="{96BDCCC2-85BF-4057-AB72-90FF21DD0C9A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-15 CP Solde Netpower Consulting </t>
        </r>
      </text>
    </comment>
  </commentList>
</comments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<sst xmlns="http://schemas.openxmlformats.org/spreadsheetml/2006/main" count="45" uniqueCount="44">
  <si>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</si>
  <si>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</si>
  <si>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</si>
  <si>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</si>
  <si>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</si>
  <si>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</si>
  <si>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</si>
  <si>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</si>
  <si>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</si>
  <si>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</si>
  <si>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</si>
  <si>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</si>
  <si>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</si>
  <si>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</si>
  <si>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</si>
  <si>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</si>
  <si>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</si>
  <si>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</si>
  <si>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</si>
  <si>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</si>
  <si>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</si>
  <si>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</si>
  <si>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</si>
  <si>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</si>
  <si>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</si>
  <si>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</si>
  <si>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</si>
  <si>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</si>
  <si>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</si>
  <si>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</si>
  <si>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</si>
  <si>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</si>
  <si>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</si>
  <si>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</si>
  <si>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</si>
  <si>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</si>
  <si>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</si>
  <si>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</si>
  <si>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</si>
  <si>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</si>
  <si>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</si>
  <si>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</si>
  <si>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Moins 15CP Solde Netpower Consulting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</si>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</sst>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2" fillId="12" borderId="0" xfId="0" applyFont="1" applyFill="1"/>
    <xf numFmtId="0" fontId="0" fillId="12" borderId="0" xfId="0" applyFill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7A3F-AD92-4044-BDFE-883E0014CA31}">
  <dimension ref="B1:P37"/>
  <sheetViews>
    <sheetView workbookViewId="0">
      <selection activeCell="F14" sqref="F1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76</v>
      </c>
    </row>
    <row r="7" spans="2:16" x14ac:dyDescent="0.45">
      <c r="B7" s="9" t="s">
        <v>21</v>
      </c>
      <c r="C7" s="37">
        <v>22</v>
      </c>
      <c r="D7" s="37">
        <v>20</v>
      </c>
      <c r="E7" s="37">
        <v>20.5</v>
      </c>
      <c r="F7" s="37">
        <v>18</v>
      </c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80.5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1.5</v>
      </c>
      <c r="F8" s="64">
        <f t="shared" si="0"/>
        <v>-1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4.5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21.5</v>
      </c>
      <c r="D11" s="11">
        <v>20</v>
      </c>
      <c r="E11" s="11">
        <v>20.5</v>
      </c>
      <c r="F11" s="11">
        <v>18</v>
      </c>
      <c r="G11" s="11"/>
      <c r="H11" s="11"/>
      <c r="I11" s="11"/>
      <c r="J11" s="11"/>
      <c r="K11" s="11"/>
      <c r="L11" s="11"/>
      <c r="M11" s="11"/>
      <c r="N11" s="11"/>
      <c r="P11" s="59">
        <f>SUM(C11:N11)</f>
        <v>80</v>
      </c>
    </row>
    <row r="12" spans="2:16" x14ac:dyDescent="0.45">
      <c r="B12" s="9" t="s">
        <v>16</v>
      </c>
      <c r="C12" s="12">
        <v>0.5</v>
      </c>
      <c r="D12" s="12"/>
      <c r="E12" s="12">
        <v>2.5</v>
      </c>
      <c r="F12" s="12">
        <v>1</v>
      </c>
      <c r="G12" s="12"/>
      <c r="H12" s="12"/>
      <c r="I12" s="12"/>
      <c r="J12" s="12"/>
      <c r="K12" s="12"/>
      <c r="L12" s="12"/>
      <c r="M12" s="12"/>
      <c r="N12" s="12"/>
      <c r="P12" s="59">
        <f>SUM(C12:N12)</f>
        <v>4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10210.6</v>
      </c>
      <c r="D17" s="10">
        <f>D11*Params!$C$5*(1-Params!$C$3)-Params!$C$4</f>
        <v>9493</v>
      </c>
      <c r="E17" s="10">
        <f>E11*Params!$C$5*(1-Params!$C$3)-Params!$C$4</f>
        <v>9732.2000000000007</v>
      </c>
      <c r="F17" s="10">
        <f>F11*Params!$C$5*(1-Params!$C$3)-Params!$C$4</f>
        <v>8536.2000000000007</v>
      </c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37972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10210.6</v>
      </c>
      <c r="D19" s="28">
        <f t="shared" si="1"/>
        <v>9493</v>
      </c>
      <c r="E19" s="28">
        <f t="shared" si="1"/>
        <v>9732.2000000000007</v>
      </c>
      <c r="F19" s="28">
        <f t="shared" si="1"/>
        <v>8536.2000000000007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37972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5332.37</v>
      </c>
      <c r="D22" s="10">
        <v>5332.37</v>
      </c>
      <c r="E22" s="10">
        <v>5332.37</v>
      </c>
      <c r="F22" s="10">
        <v>5332.37</v>
      </c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21329.48</v>
      </c>
    </row>
    <row r="23" spans="2:16" x14ac:dyDescent="0.45">
      <c r="B23" s="9" t="s">
        <v>8</v>
      </c>
      <c r="C23" s="10">
        <f>1101.19+2187.37</f>
        <v>3288.56</v>
      </c>
      <c r="D23" s="10">
        <f>1101.19+2188.69</f>
        <v>3289.88</v>
      </c>
      <c r="E23" s="10">
        <f>1101.19+2187.37</f>
        <v>3288.56</v>
      </c>
      <c r="F23" s="10">
        <f>1101.19+2193.94</f>
        <v>3295.13</v>
      </c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13162.130000000001</v>
      </c>
    </row>
    <row r="24" spans="2:16" x14ac:dyDescent="0.45">
      <c r="B24" s="55" t="s">
        <v>40</v>
      </c>
      <c r="C24" s="56">
        <v>398.2</v>
      </c>
      <c r="D24" s="56">
        <v>384</v>
      </c>
      <c r="E24" s="56">
        <v>384</v>
      </c>
      <c r="F24" s="56">
        <v>384.24</v>
      </c>
      <c r="G24" s="56"/>
      <c r="H24" s="56"/>
      <c r="I24" s="56"/>
      <c r="J24" s="56"/>
      <c r="K24" s="56"/>
      <c r="L24" s="56"/>
      <c r="M24" s="56"/>
      <c r="N24" s="56"/>
      <c r="O24" s="4"/>
      <c r="P24" s="43">
        <f>SUM(C24:N24)</f>
        <v>1550.44</v>
      </c>
    </row>
    <row r="25" spans="2:16" x14ac:dyDescent="0.45">
      <c r="B25" s="8" t="s">
        <v>3</v>
      </c>
      <c r="C25" s="44">
        <f t="shared" ref="C25:N25" si="2">SUM(C22:C24)</f>
        <v>9019.130000000001</v>
      </c>
      <c r="D25" s="44">
        <f t="shared" si="2"/>
        <v>9006.25</v>
      </c>
      <c r="E25" s="44">
        <f t="shared" si="2"/>
        <v>9004.93</v>
      </c>
      <c r="F25" s="44">
        <f t="shared" si="2"/>
        <v>9011.74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1">
        <f>SUM(C25:N25)</f>
        <v>36042.050000000003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1191.4699999999993</v>
      </c>
      <c r="D27" s="47">
        <f t="shared" si="3"/>
        <v>486.75</v>
      </c>
      <c r="E27" s="47">
        <f t="shared" si="3"/>
        <v>727.27000000000044</v>
      </c>
      <c r="F27" s="47">
        <f t="shared" si="3"/>
        <v>-475.53999999999905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60">
        <f>SUM(C27:O27)</f>
        <v>1929.9500000000007</v>
      </c>
    </row>
    <row r="29" spans="2:16" x14ac:dyDescent="0.45">
      <c r="B29" s="63" t="s">
        <v>37</v>
      </c>
      <c r="C29" s="54">
        <v>840</v>
      </c>
      <c r="D29" s="54">
        <v>800</v>
      </c>
      <c r="E29" s="54">
        <v>800</v>
      </c>
      <c r="F29" s="54">
        <v>760</v>
      </c>
      <c r="G29" s="54"/>
      <c r="H29" s="54"/>
      <c r="I29" s="54"/>
      <c r="J29" s="54"/>
      <c r="K29" s="54"/>
      <c r="L29" s="54"/>
      <c r="M29" s="54"/>
      <c r="N29" s="54"/>
      <c r="P29" s="62">
        <f>SUM(C29:N29)</f>
        <v>3200</v>
      </c>
    </row>
    <row r="30" spans="2:16" x14ac:dyDescent="0.45">
      <c r="B30" s="63" t="s">
        <v>38</v>
      </c>
      <c r="C30" s="54">
        <v>398.2</v>
      </c>
      <c r="D30" s="54">
        <v>384</v>
      </c>
      <c r="E30" s="54">
        <v>384</v>
      </c>
      <c r="F30" s="54">
        <v>384.24</v>
      </c>
      <c r="G30" s="54"/>
      <c r="H30" s="54"/>
      <c r="I30" s="54"/>
      <c r="J30" s="54"/>
      <c r="K30" s="54"/>
      <c r="L30" s="54"/>
      <c r="M30" s="54"/>
      <c r="N30" s="54"/>
      <c r="P30" s="62">
        <f>SUM(C30:N30)</f>
        <v>1550.44</v>
      </c>
    </row>
    <row r="35" spans="2:3" x14ac:dyDescent="0.45">
      <c r="B35" t="s">
        <v>43</v>
      </c>
    </row>
    <row r="37" spans="2:3" x14ac:dyDescent="0.45">
      <c r="B37" s="65" t="s">
        <v>42</v>
      </c>
      <c r="C37" s="66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9" t="s">
        <v>23</v>
      </c>
      <c r="C2" s="70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1" t="s">
        <v>33</v>
      </c>
      <c r="C2" s="71"/>
    </row>
    <row r="3" spans="2:3" ht="16.899999999999999" customHeight="1" x14ac:dyDescent="0.45">
      <c r="B3" s="38" t="s">
        <v>34</v>
      </c>
      <c r="C3" s="39">
        <f>('2023'!P27)</f>
        <v>1929.9500000000007</v>
      </c>
    </row>
    <row r="4" spans="2:3" ht="16.899999999999999" customHeight="1" x14ac:dyDescent="0.45">
      <c r="B4" s="38" t="s">
        <v>39</v>
      </c>
      <c r="C4" s="40">
        <f>'2023'!P12+15</f>
        <v>19</v>
      </c>
    </row>
  </sheetData>
  <mergeCells count="1">
    <mergeCell ref="B2:C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2023-05-04T12:46:53Z</dcterms:modified>
</cp:coreProperties>
</file>