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4\Normal\"/>
    </mc:Choice>
  </mc:AlternateContent>
  <xr:revisionPtr revIDLastSave="0" documentId="13_ncr:1_{3CABEDA7-59CC-4731-BA4F-E6C291F72648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'2022'!$B$26</definedName>
    <definedName name="SOLDE" localSheetId="1">'2023'!$B$26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'2022'!$B$24</definedName>
    <definedName name="TOTAL_SORTIES" localSheetId="1">'2023'!$B$24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6" i="15" l="1"/>
  <c r="N24" i="15"/>
  <c r="M24" i="15"/>
  <c r="L24" i="15"/>
  <c r="K24" i="15"/>
  <c r="J24" i="15"/>
  <c r="I24" i="15"/>
  <c r="H24" i="15"/>
  <c r="G24" i="15"/>
  <c r="F23" i="15"/>
  <c r="F24" i="15" s="1"/>
  <c r="E23" i="15"/>
  <c r="E24" i="15" s="1"/>
  <c r="D23" i="15"/>
  <c r="D24" i="15" s="1"/>
  <c r="C23" i="15"/>
  <c r="C24" i="15" s="1"/>
  <c r="P24" i="15" s="1"/>
  <c r="P22" i="15"/>
  <c r="N19" i="15"/>
  <c r="N26" i="15" s="1"/>
  <c r="M19" i="15"/>
  <c r="M26" i="15" s="1"/>
  <c r="L19" i="15"/>
  <c r="L26" i="15" s="1"/>
  <c r="K19" i="15"/>
  <c r="K26" i="15" s="1"/>
  <c r="J19" i="15"/>
  <c r="I19" i="15"/>
  <c r="I26" i="15" s="1"/>
  <c r="H19" i="15"/>
  <c r="H26" i="15" s="1"/>
  <c r="G19" i="15"/>
  <c r="G26" i="15" s="1"/>
  <c r="C19" i="15"/>
  <c r="P19" i="15" s="1"/>
  <c r="P18" i="15"/>
  <c r="F17" i="15"/>
  <c r="F19" i="15" s="1"/>
  <c r="F26" i="15" s="1"/>
  <c r="E17" i="15"/>
  <c r="E19" i="15" s="1"/>
  <c r="D17" i="15"/>
  <c r="D19" i="15" s="1"/>
  <c r="C17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L26" i="14"/>
  <c r="I26" i="14"/>
  <c r="H26" i="14"/>
  <c r="D26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P24" i="14" s="1"/>
  <c r="N23" i="14"/>
  <c r="P23" i="14" s="1"/>
  <c r="P22" i="14"/>
  <c r="N19" i="14"/>
  <c r="N26" i="14" s="1"/>
  <c r="M19" i="14"/>
  <c r="M26" i="14" s="1"/>
  <c r="L19" i="14"/>
  <c r="K19" i="14"/>
  <c r="K26" i="14" s="1"/>
  <c r="J19" i="14"/>
  <c r="J26" i="14" s="1"/>
  <c r="I19" i="14"/>
  <c r="H19" i="14"/>
  <c r="G19" i="14"/>
  <c r="G26" i="14" s="1"/>
  <c r="F19" i="14"/>
  <c r="F26" i="14" s="1"/>
  <c r="E19" i="14"/>
  <c r="E26" i="14" s="1"/>
  <c r="D19" i="14"/>
  <c r="C19" i="14"/>
  <c r="C26" i="14" s="1"/>
  <c r="P18" i="14"/>
  <c r="N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17" i="15" l="1"/>
  <c r="P8" i="14"/>
  <c r="P26" i="14"/>
  <c r="D26" i="15"/>
  <c r="E26" i="15"/>
  <c r="P19" i="14"/>
  <c r="P23" i="15"/>
  <c r="C26" i="15"/>
  <c r="P26" i="15" l="1"/>
  <c r="C3" i="13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<sst xmlns="http://schemas.openxmlformats.org/spreadsheetml/2006/main" count="73" uniqueCount="39">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</sst>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028D-C49A-41BB-8738-3F49D55D1301}">
  <dimension ref="B1:P26"/>
  <sheetViews>
    <sheetView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20</v>
      </c>
      <c r="O6" s="31"/>
      <c r="P6" s="52">
        <f>SUM(C6:N6)</f>
        <v>20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20</v>
      </c>
      <c r="O7" s="31"/>
      <c r="P7" s="52">
        <f>SUM(C7:N7)</f>
        <v>20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20</v>
      </c>
      <c r="P11" s="53">
        <f>SUM(C11:N11)</f>
        <v>20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8389</v>
      </c>
      <c r="O17" s="4"/>
      <c r="P17" s="37">
        <f>SUM(C17:N17)</f>
        <v>8389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8389</v>
      </c>
      <c r="O19" s="5"/>
      <c r="P19" s="38">
        <f>SUM(C19:O19)</f>
        <v>8389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4899.16</v>
      </c>
      <c r="O22" s="4"/>
      <c r="P22" s="39">
        <f>SUM(C22:N22)</f>
        <v>4899.16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993.33+1686.51</f>
        <v>2679.84</v>
      </c>
      <c r="O23" s="4"/>
      <c r="P23" s="39">
        <f>SUM(C23:N23)</f>
        <v>2679.84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7579</v>
      </c>
      <c r="O24" s="4"/>
      <c r="P24" s="41">
        <f>SUM(C24:N24)</f>
        <v>7579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810</v>
      </c>
      <c r="P26" s="54">
        <f>SUM(C26:O26)</f>
        <v>810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E13" sqref="E1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80</v>
      </c>
    </row>
    <row r="7" spans="2:16" x14ac:dyDescent="0.45">
      <c r="B7" s="8" t="s">
        <v>20</v>
      </c>
      <c r="C7" s="33">
        <v>22</v>
      </c>
      <c r="D7" s="33">
        <v>20</v>
      </c>
      <c r="E7" s="33">
        <v>20</v>
      </c>
      <c r="F7" s="33">
        <v>19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81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0</v>
      </c>
      <c r="F8" s="32">
        <f t="shared" si="0"/>
        <v>-1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20</v>
      </c>
      <c r="F11" s="10">
        <v>19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81</v>
      </c>
    </row>
    <row r="12" spans="2:16" x14ac:dyDescent="0.45">
      <c r="B12" s="8" t="s">
        <v>15</v>
      </c>
      <c r="C12" s="11"/>
      <c r="D12" s="11"/>
      <c r="E12" s="11">
        <v>3</v>
      </c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9235.4</v>
      </c>
      <c r="D17" s="9">
        <f>D11*Params!$C$5*(1-Params!$C$3)-Params!$C$4</f>
        <v>8389</v>
      </c>
      <c r="E17" s="9">
        <f>E11*Params!$C$5*(1-Params!$C$3)-Params!$C$4</f>
        <v>8389</v>
      </c>
      <c r="F17" s="9">
        <f>F11*Params!$C$5*(1-Params!$C$3)-Params!$C$4</f>
        <v>7965.8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33979.200000000004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9235.4</v>
      </c>
      <c r="D19" s="25">
        <f t="shared" si="1"/>
        <v>8389</v>
      </c>
      <c r="E19" s="25">
        <f t="shared" si="1"/>
        <v>8389</v>
      </c>
      <c r="F19" s="25">
        <f t="shared" si="1"/>
        <v>7965.8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33979.200000000004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5307.32</v>
      </c>
      <c r="D22" s="9">
        <v>5307.32</v>
      </c>
      <c r="E22" s="9">
        <v>5307.32</v>
      </c>
      <c r="F22" s="9">
        <v>5307.32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21229.279999999999</v>
      </c>
    </row>
    <row r="23" spans="2:16" x14ac:dyDescent="0.45">
      <c r="B23" s="8" t="s">
        <v>8</v>
      </c>
      <c r="C23" s="9">
        <f>1079.35+1827.69</f>
        <v>2907.04</v>
      </c>
      <c r="D23" s="9">
        <f>1079.35+1827.69</f>
        <v>2907.04</v>
      </c>
      <c r="E23" s="9">
        <f>1079.35+1827.69</f>
        <v>2907.04</v>
      </c>
      <c r="F23" s="9">
        <f>1079.35+1835.58</f>
        <v>2914.93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11636.05</v>
      </c>
    </row>
    <row r="24" spans="2:16" x14ac:dyDescent="0.45">
      <c r="B24" s="7" t="s">
        <v>3</v>
      </c>
      <c r="C24" s="40">
        <f t="shared" ref="C24:N24" si="2">SUM(C22:C23)</f>
        <v>8214.36</v>
      </c>
      <c r="D24" s="40">
        <f t="shared" si="2"/>
        <v>8214.36</v>
      </c>
      <c r="E24" s="40">
        <f t="shared" si="2"/>
        <v>8214.36</v>
      </c>
      <c r="F24" s="40">
        <f t="shared" si="2"/>
        <v>8222.25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32865.33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1021.0399999999991</v>
      </c>
      <c r="D26" s="44">
        <f t="shared" si="3"/>
        <v>174.63999999999942</v>
      </c>
      <c r="E26" s="44">
        <f t="shared" si="3"/>
        <v>174.63999999999942</v>
      </c>
      <c r="F26" s="44">
        <f t="shared" si="3"/>
        <v>-256.44999999999982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SUM(C26:O26)</f>
        <v>1113.8699999999981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8" sqref="B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460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'2022'!P26+'2023'!P26</f>
        <v>1923.8699999999981</v>
      </c>
    </row>
    <row r="4" spans="2:3" ht="16.899999999999999" customHeight="1" x14ac:dyDescent="0.45">
      <c r="B4" s="34" t="s">
        <v>26</v>
      </c>
      <c r="C4" s="36">
        <f>SUM('2022'!P12)+('2023'!P12)</f>
        <v>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2023-05-04T12:39:01Z</dcterms:modified>
</cp:coreProperties>
</file>