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1\Normal\"/>
    </mc:Choice>
  </mc:AlternateContent>
  <xr:revisionPtr revIDLastSave="0" documentId="13_ncr:1_{2F510CCC-2EC2-4CA8-98FD-806DB167901C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2" sheetId="12" r:id="rId1"/>
    <x:sheet name="2023" sheetId="14" r:id="rId2"/>
    <x:sheet name="Params" sheetId="10" r:id="rId3"/>
    <x:sheet name="Synthése" sheetId="13" r:id="rId4"/>
  </x:sheets>
  <x:definedNames>
    <x:definedName name="AOUT" localSheetId="1">'2023'!$J$3</x:definedName>
    <x:definedName name="AOUT">'2022'!$J$3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1">'2023'!$F$3</x:definedName>
    <x:definedName name="AVRIL">'2022'!$F$3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1">'2023'!$D$3</x:definedName>
    <x:definedName name="FEVRIER">'2022'!$D$3</x:definedName>
    <x:definedName name="FRAIS_KM" localSheetId="0">'2022'!$B$30</x:definedName>
    <x:definedName name="FRAIS_KM" localSheetId="1">'2023'!$B$30</x:definedName>
    <x:definedName name="JANVIER" localSheetId="1">'2023'!$C$3</x:definedName>
    <x:definedName name="JANVIER">'2022'!$C$3</x:definedName>
    <x:definedName name="JUILLET" localSheetId="1">'2023'!$I$3</x:definedName>
    <x:definedName name="JUILLET">'2022'!$I$3</x:definedName>
    <x:definedName name="JUIN" localSheetId="1">'2023'!$H$3</x:definedName>
    <x:definedName name="JUIN">'2022'!$H$3</x:definedName>
    <x:definedName name="MAI" localSheetId="1">'2023'!$G$3</x:definedName>
    <x:definedName name="MAI">'2022'!$G$3</x:definedName>
    <x:definedName name="MARS" localSheetId="1">'2023'!$E$3</x:definedName>
    <x:definedName name="MARS">'2022'!$E$3</x:definedName>
    <x:definedName name="MOIS" localSheetId="0">'2022'!$B$3</x:definedName>
    <x:definedName name="MOIS" localSheetId="1">'2023'!$B$3</x:definedName>
    <x:definedName name="MOIS">#REF!</x:definedName>
    <x:definedName name="NOMBRE_KM" localSheetId="0">'2022'!$B$29</x:definedName>
    <x:definedName name="NOMBRE_KM" localSheetId="1">'2023'!$B$29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1">'2023'!$L$3</x:definedName>
    <x:definedName name="OCTOBRE">'2022'!$L$3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1">'2023'!$K$3</x:definedName>
    <x:definedName name="SEPTEMBRE">'2022'!$K$3</x:definedName>
    <x:definedName name="SOLDE" localSheetId="0">'2022'!$B$27</x:definedName>
    <x:definedName name="SOLDE" localSheetId="1">'2023'!$B$27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KM" localSheetId="0">'2022'!$B$24</x:definedName>
    <x:definedName name="SORTIES_FRAIS_KM" localSheetId="1">'2023'!$B$24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'2022'!$B$25</x:definedName>
    <x:definedName name="TOTAL_SORTIES" localSheetId="1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<sst xmlns="http://schemas.openxmlformats.org/spreadsheetml/2006/main" count="79" uniqueCount="42">
  <si>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</si>
  <si>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</si>
  <si>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</si>
  <si>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</si>
  <si>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</si>
  <si>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</si>
  <si>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</si>
  <si>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</si>
  <si>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</si>
  <si>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</si>
  <si>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</si>
  <si>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</si>
  <si>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</si>
  <si>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</si>
  <si>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</si>
  <si>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</si>
  <si>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</si>
  <si>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</si>
  <si>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</si>
  <si>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</si>
  <si>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</si>
  <si>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</si>
  <si>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</si>
  <si>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</si>
  <si>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</si>
  <si>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</si>
  <si>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</si>
  <si>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</si>
  <si>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</si>
  <si>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</si>
  <si>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</si>
  <si>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</si>
  <si>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</si>
  <si>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</si>
  <si>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</si>
  <si>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</si>
  <si>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</si>
  <si>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</si>
  <si>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</si>
  <si>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</si>
  <si>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</si>
  <si>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(Décembre 2022)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</si>
</sst>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0"/>
  <x:sheetViews>
    <x:sheetView workbookViewId="0">
      <x:selection activeCell="L47" sqref="L47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45">
      <x:c r="B1" s="65" t="s">
        <x:v>9</x:v>
      </x:c>
    </x:row>
    <x:row r="2" spans="2:16" x14ac:dyDescent="0.45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/>
      <x:c r="K6" s="37"/>
      <x:c r="L6" s="37"/>
      <x:c r="M6" s="37"/>
      <x:c r="N6" s="37">
        <x:v>19</x:v>
      </x:c>
      <x:c r="O6" s="36"/>
      <x:c r="P6" s="58">
        <x:f>SUM(C6:N6)</x:f>
        <x:v>19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/>
      <x:c r="K7" s="37"/>
      <x:c r="L7" s="37"/>
      <x:c r="M7" s="37"/>
      <x:c r="N7" s="37">
        <x:v>15</x:v>
      </x:c>
      <x:c r="O7" s="36"/>
      <x:c r="P7" s="58">
        <x:f>SUM(C7:N7)</x:f>
        <x:v>15</x:v>
      </x:c>
    </x:row>
    <x:row r="8" spans="2:16" x14ac:dyDescent="0.45">
      <x:c r="B8" s="18" t="s">
        <x:v>22</x:v>
      </x:c>
      <x:c r="C8" s="64">
        <x:f t="shared" ref="C8:N8" si="0">C7-C6</x:f>
        <x:v>0</x:v>
      </x:c>
      <x:c r="D8" s="64">
        <x:f t="shared" si="0"/>
        <x:v>0</x:v>
      </x:c>
      <x:c r="E8" s="64">
        <x:f t="shared" si="0"/>
        <x:v>0</x:v>
      </x:c>
      <x:c r="F8" s="64">
        <x:f t="shared" si="0"/>
        <x:v>0</x:v>
      </x:c>
      <x:c r="G8" s="64">
        <x:f t="shared" si="0"/>
        <x:v>0</x:v>
      </x:c>
      <x:c r="H8" s="64">
        <x:f t="shared" si="0"/>
        <x:v>0</x:v>
      </x:c>
      <x:c r="I8" s="64">
        <x:f t="shared" si="0"/>
        <x:v>0</x:v>
      </x:c>
      <x:c r="J8" s="64">
        <x:f t="shared" si="0"/>
        <x:v>0</x:v>
      </x:c>
      <x:c r="K8" s="64">
        <x:f t="shared" si="0"/>
        <x:v>0</x:v>
      </x:c>
      <x:c r="L8" s="64">
        <x:f t="shared" si="0"/>
        <x:v>0</x:v>
      </x:c>
      <x:c r="M8" s="64">
        <x:f t="shared" si="0"/>
        <x:v>0</x:v>
      </x:c>
      <x:c r="N8" s="64">
        <x:f t="shared" si="0"/>
        <x:v>-4</x:v>
      </x:c>
      <x:c r="O8" s="36"/>
      <x:c r="P8" s="58">
        <x:f>SUM(C8:N8)</x:f>
        <x:v>-4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/>
      <x:c r="K11" s="11"/>
      <x:c r="L11" s="11"/>
      <x:c r="M11" s="11"/>
      <x:c r="N11" s="11">
        <x:v>15</x:v>
      </x:c>
      <x:c r="P11" s="59">
        <x:f>SUM(C11:N11)</x:f>
        <x:v>15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>
        <x:v>6</x:v>
      </x:c>
      <x:c r="P12" s="59">
        <x:f>SUM(C12:N12)</x:f>
        <x:v>6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/>
      <x:c r="K17" s="10"/>
      <x:c r="L17" s="10"/>
      <x:c r="M17" s="10"/>
      <x:c r="N17" s="10">
        <x:f>N11*Params!$C$5*(1-Params!$C$3)-Params!$C$4</x:f>
        <x:v>7515</x:v>
      </x:c>
      <x:c r="O17" s="4"/>
      <x:c r="P17" s="41">
        <x:f>SUM(C17:N17)</x:f>
        <x:v>7515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0</x:v>
      </x:c>
      <x:c r="M19" s="28">
        <x:f t="shared" si="1"/>
        <x:v>0</x:v>
      </x:c>
      <x:c r="N19" s="28">
        <x:f t="shared" si="1"/>
        <x:v>7515</x:v>
      </x:c>
      <x:c r="O19" s="5"/>
      <x:c r="P19" s="42">
        <x:f>SUM(C19:O19)</x:f>
        <x:v>7515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/>
      <x:c r="K22" s="10"/>
      <x:c r="L22" s="10"/>
      <x:c r="M22" s="10"/>
      <x:c r="N22" s="10">
        <x:v>5483.86</x:v>
      </x:c>
      <x:c r="O22" s="4"/>
      <x:c r="P22" s="43">
        <x:f>SUM(C22:N22)</x:f>
        <x:v>5483.86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/>
      <x:c r="K23" s="10"/>
      <x:c r="L23" s="10"/>
      <x:c r="M23" s="10"/>
      <x:c r="N23" s="10">
        <x:f>1124.35+2244.36</x:f>
        <x:v>3368.71</x:v>
      </x:c>
      <x:c r="O23" s="4"/>
      <x:c r="P23" s="43">
        <x:f>SUM(C23:N23)</x:f>
        <x:v>3368.71</x:v>
      </x:c>
    </x:row>
    <x:row r="24" spans="2:16" x14ac:dyDescent="0.45">
      <x:c r="B24" s="55" t="s">
        <x:v>40</x:v>
      </x:c>
      <x:c r="C24" s="56"/>
      <x:c r="D24" s="56"/>
      <x:c r="E24" s="56"/>
      <x:c r="F24" s="56"/>
      <x:c r="G24" s="56"/>
      <x:c r="H24" s="56"/>
      <x:c r="I24" s="56"/>
      <x:c r="J24" s="56"/>
      <x:c r="K24" s="56"/>
      <x:c r="L24" s="56"/>
      <x:c r="M24" s="56"/>
      <x:c r="N24" s="56">
        <x:v>557.95000000000005</x:v>
      </x:c>
      <x:c r="O24" s="4"/>
      <x:c r="P24" s="43">
        <x:f>SUM(C24:N24)</x:f>
        <x:v>557.95000000000005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0</x:v>
      </x:c>
      <x:c r="K25" s="44">
        <x:f t="shared" si="2"/>
        <x:v>0</x:v>
      </x:c>
      <x:c r="L25" s="44">
        <x:f t="shared" si="2"/>
        <x:v>0</x:v>
      </x:c>
      <x:c r="M25" s="44">
        <x:f t="shared" si="2"/>
        <x:v>0</x:v>
      </x:c>
      <x:c r="N25" s="44">
        <x:f t="shared" si="2"/>
        <x:v>9410.52</x:v>
      </x:c>
      <x:c r="O25" s="4"/>
      <x:c r="P25" s="61">
        <x:f>SUM(C25:N25)</x:f>
        <x:v>9410.52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0</x:v>
      </x:c>
      <x:c r="J27" s="47">
        <x:f t="shared" si="3"/>
        <x:v>0</x:v>
      </x:c>
      <x:c r="K27" s="47">
        <x:f t="shared" si="3"/>
        <x:v>0</x:v>
      </x:c>
      <x:c r="L27" s="47">
        <x:f t="shared" si="3"/>
        <x:v>0</x:v>
      </x:c>
      <x:c r="M27" s="47">
        <x:f t="shared" si="3"/>
        <x:v>0</x:v>
      </x:c>
      <x:c r="N27" s="47">
        <x:f t="shared" si="3"/>
        <x:v>-1895.5200000000004</x:v>
      </x:c>
      <x:c r="P27" s="60">
        <x:f>SUM(C27:O27)</x:f>
        <x:v>-1895.5200000000004</x:v>
      </x:c>
    </x:row>
    <x:row r="29" spans="2:16" x14ac:dyDescent="0.45">
      <x:c r="B29" s="63" t="s">
        <x:v>37</x:v>
      </x:c>
      <x:c r="C29" s="54"/>
      <x:c r="D29" s="54"/>
      <x:c r="E29" s="54"/>
      <x:c r="F29" s="54"/>
      <x:c r="G29" s="54"/>
      <x:c r="H29" s="54"/>
      <x:c r="I29" s="54"/>
      <x:c r="J29" s="54"/>
      <x:c r="K29" s="54"/>
      <x:c r="L29" s="54"/>
      <x:c r="M29" s="54"/>
      <x:c r="N29" s="54">
        <x:v>1290</x:v>
      </x:c>
      <x:c r="P29" s="62">
        <x:f>SUM(C29:N29)</x:f>
        <x:v>1290</x:v>
      </x:c>
    </x:row>
    <x:row r="30" spans="2:16" x14ac:dyDescent="0.45">
      <x:c r="B30" s="63" t="s">
        <x:v>38</x:v>
      </x:c>
      <x:c r="C30" s="54"/>
      <x:c r="D30" s="54"/>
      <x:c r="E30" s="54"/>
      <x:c r="F30" s="54"/>
      <x:c r="G30" s="54"/>
      <x:c r="H30" s="54"/>
      <x:c r="I30" s="54"/>
      <x:c r="J30" s="54"/>
      <x:c r="K30" s="54"/>
      <x:c r="L30" s="54"/>
      <x:c r="M30" s="54"/>
      <x:c r="N30" s="54">
        <x:v>557.95000000000005</x:v>
      </x:c>
      <x:c r="P30" s="62">
        <x:f>SUM(C30:N30)</x:f>
        <x:v>557.95000000000005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ABC1E90-2C90-42B4-9D91-FF74B7EF730F}" mc:Ignorable="x14ac xr xr2 xr3">
  <x:dimension ref="B1:P30"/>
  <x:sheetViews>
    <x:sheetView tabSelected="1" workbookViewId="0">
      <x:selection activeCell="N6" sqref="N6:N30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8">
        <x:f>SUM(C6:N6)</x:f>
        <x:v>0</x:v>
      </x:c>
    </x:row>
    <x:row r="7">
      <x:c r="B7" s="9" t="s">
        <x:v>21</x:v>
      </x:c>
      <x:c r="C7" s="37">
        <x:v>22</x:v>
      </x:c>
      <x:c r="D7" s="37">
        <x:v>18</x:v>
      </x:c>
      <x:c r="E7" s="37">
        <x:v>20</x:v>
      </x:c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8">
        <x:f>SUM(C7:N7)</x:f>
        <x:v>0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18</x:v>
      </x:c>
      <x:c r="E11" s="11">
        <x:v>20</x:v>
      </x:c>
      <x:c r="F11" s="11"/>
      <x:c r="G11" s="11"/>
      <x:c r="H11" s="11"/>
      <x:c r="I11" s="11"/>
      <x:c r="J11" s="11"/>
      <x:c r="K11" s="11"/>
      <x:c r="L11" s="11"/>
      <x:c r="M11" s="11"/>
      <x:c r="N11" s="11"/>
      <x:c r="P11" s="59">
        <x:f>SUM(C11:N11)</x:f>
        <x:v>0</x:v>
      </x:c>
    </x:row>
    <x:row r="12">
      <x:c r="B12" s="9" t="s">
        <x:v>16</x:v>
      </x:c>
      <x:c r="C12" s="12"/>
      <x:c r="D12" s="12">
        <x:v>2</x:v>
      </x:c>
      <x:c r="E12" s="12">
        <x:v>3</x:v>
      </x:c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</x:c>
      <x:c r="D17" s="10">
        <x:f>D11*Params!$C$5*(1-Params!$C$3)-Params!$C$4</x:f>
      </x:c>
      <x:c r="E17" s="10">
        <x:f>E11*Params!$C$5*(1-Params!$C$3)-Params!$C$4</x:f>
      </x:c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5478.87</x:v>
      </x:c>
      <x:c r="D22" s="10">
        <x:v>5478.87</x:v>
      </x:c>
      <x:c r="E22" s="10">
        <x:v>5478.87</x:v>
      </x:c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>
        <x:f>1129.34+2262.62</x:f>
      </x:c>
      <x:c r="D23" s="10">
        <x:f>1129.34+2246.84</x:f>
      </x:c>
      <x:c r="E23" s="10">
        <x:f>1129.34+2252.09</x:f>
      </x:c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0</x:v>
      </x:c>
    </x:row>
    <x:row r="24">
      <x:c r="B24" s="55" t="s">
        <x:v>40</x:v>
      </x:c>
      <x:c r="C24" s="56">
        <x:v>771.66</x:v>
      </x:c>
      <x:c r="D24" s="56">
        <x:v>649.54</x:v>
      </x:c>
      <x:c r="E24" s="56">
        <x:v>710.6</x:v>
      </x:c>
      <x:c r="F24" s="56"/>
      <x:c r="G24" s="56"/>
      <x:c r="H24" s="56"/>
      <x:c r="I24" s="56"/>
      <x:c r="J24" s="56"/>
      <x:c r="K24" s="56"/>
      <x:c r="L24" s="56"/>
      <x:c r="M24" s="56"/>
      <x:c r="N24" s="56"/>
      <x:c r="O24" s="4"/>
      <x:c r="P24" s="43">
        <x:f>SUM(C24:N24)</x:f>
        <x:v>0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1">
        <x:f>SUM(C25:N25)</x:f>
        <x:v>0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60">
        <x:f>SUM(C27:O27)</x:f>
        <x:v>0</x:v>
      </x:c>
    </x:row>
    <x:row r="29">
      <x:c r="B29" s="63" t="s">
        <x:v>37</x:v>
      </x:c>
      <x:c r="C29" s="54">
        <x:v>1892</x:v>
      </x:c>
      <x:c r="D29" s="54">
        <x:v>1548</x:v>
      </x:c>
      <x:c r="E29" s="54">
        <x:v>1720</x:v>
      </x:c>
      <x:c r="F29" s="54"/>
      <x:c r="G29" s="54"/>
      <x:c r="H29" s="54"/>
      <x:c r="I29" s="54"/>
      <x:c r="J29" s="54"/>
      <x:c r="K29" s="54"/>
      <x:c r="L29" s="54"/>
      <x:c r="M29" s="54"/>
      <x:c r="N29" s="54"/>
      <x:c r="P29" s="62">
        <x:f>SUM(C29:N29)</x:f>
        <x:v>0</x:v>
      </x:c>
    </x:row>
    <x:row r="30">
      <x:c r="B30" s="63" t="s">
        <x:v>38</x:v>
      </x:c>
      <x:c r="C30" s="54">
        <x:v>771.66</x:v>
      </x:c>
      <x:c r="D30" s="54">
        <x:v>649.54</x:v>
      </x:c>
      <x:c r="E30" s="54">
        <x:v>710.6</x:v>
      </x:c>
      <x:c r="F30" s="54"/>
      <x:c r="G30" s="54"/>
      <x:c r="H30" s="54"/>
      <x:c r="I30" s="54"/>
      <x:c r="J30" s="54"/>
      <x:c r="K30" s="54"/>
      <x:c r="L30" s="54"/>
      <x:c r="M30" s="54"/>
      <x:c r="N30" s="54"/>
      <x:c r="P30" s="62">
        <x:f>SUM(C30:N30)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E9" sqref="E9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550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SUM('2022'!P27)+'2023'!P27</x:f>
        <x:v>-1895.5200000000004</x:v>
      </x:c>
    </x:row>
    <x:row r="4" spans="2:3" ht="16.899999999999999" customHeight="1" x14ac:dyDescent="0.45">
      <x:c r="B4" s="38" t="s">
        <x:v>39</x:v>
      </x:c>
      <x:c r="C4" s="40">
        <x:f>'2022'!P12+'2023'!P12</x:f>
        <x:v>6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'2022'!FRAIS_KM</vt:lpstr>
      <vt:lpstr>'2023'!FRAIS_KM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'2022'!NOMBRE_KM</vt:lpstr>
      <vt:lpstr>'2023'!NOMBRE_KM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'2022'!SORTIES_FRAIS_KM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2023-03-31T10:17:09Z</dcterms:modified>
</cp:coreProperties>
</file>