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DB63BB4-C5D5-4EBA-96B7-5BA5DA7741E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externalReferences>
    <x:externalReference r:id="rId5"/>
  </x:externalReference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'2022'!#REF!</x:definedName>
    <x:definedName name="FRAIS_KM" localSheetId="1">'2023'!#REF!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'2022'!#REF!</x:definedName>
    <x:definedName name="NOMBRE_KM" localSheetId="1">'2023'!#REF!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'2022'!#REF!</x:definedName>
    <x:definedName name="SORTIES_FRAIS_KM" localSheetId="1">'2023'!#REF!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<sst xmlns="http://schemas.openxmlformats.org/spreadsheetml/2006/main" count="74" uniqueCount="40">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</sst>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0"/>
      <x:color theme="1"/>
      <x:name val="Calibri"/>
    </x:font>
    <x:font>
      <x:sz val="11"/>
      <x:color theme="1"/>
      <x:name val="Calibri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0"/>
        <x:bgColor theme="0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hair">
        <x:color rgb="FF000000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1" fontId="10" fillId="0" borderId="11" xfId="0" applyNumberFormat="1" applyFont="1" applyBorder="1"/>
    <x:xf numFmtId="0" fontId="11" fillId="0" borderId="12" xfId="0" applyFont="1" applyBorder="1"/>
    <x:xf numFmtId="4" fontId="10" fillId="11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3" xfId="0" applyBorder="1" applyProtection="1">
      <x:protection locked="0"/>
    </x:xf>
    <x:xf numFmtId="4" fontId="4" fillId="4" borderId="13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ghskillTools\Data\Suivi\2023\01\Normal\Suivi%20Mohamed%20FOUZAII.xlsx" TargetMode="External"/><Relationship Id="rId1" Type="http://schemas.openxmlformats.org/officeDocument/2006/relationships/externalLinkPath" Target="/HighskillTools/Data/Suivi/2023/01/Normal/Suivi%20Mohamed%20FOUZA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3"/>
      <sheetName val="Params"/>
      <sheetName val="Synthése"/>
    </sheetNames>
    <sheetDataSet>
      <sheetData sheetId="0"/>
      <sheetData sheetId="1"/>
      <sheetData sheetId="2">
        <row r="3">
          <cell r="C3">
            <v>0.08</v>
          </cell>
        </row>
        <row r="4">
          <cell r="C4">
            <v>75</v>
          </cell>
        </row>
        <row r="5">
          <cell r="C5">
            <v>520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B24" sqref="B24:P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60">
        <x:v>6</x:v>
      </x:c>
      <x:c r="N6" s="60">
        <x:v>19</x:v>
      </x:c>
      <x:c r="O6" s="36"/>
      <x:c r="P6" s="55">
        <x:f>SUM(C6:N6)</x:f>
        <x:v>25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60">
        <x:v>6</x:v>
      </x:c>
      <x:c r="N7" s="60">
        <x:v>22</x:v>
      </x:c>
      <x:c r="O7" s="36"/>
      <x:c r="P7" s="55">
        <x:f>SUM(C7:N7)</x:f>
        <x:v>28</x:v>
      </x:c>
    </x:row>
    <x:row r="8" spans="2:16" x14ac:dyDescent="0.45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0</x:v>
      </x:c>
      <x:c r="F8" s="59">
        <x:f t="shared" si="0"/>
        <x:v>0</x:v>
      </x:c>
      <x:c r="G8" s="59">
        <x:f t="shared" si="0"/>
        <x:v>0</x:v>
      </x:c>
      <x:c r="H8" s="59">
        <x:f t="shared" si="0"/>
        <x:v>0</x:v>
      </x:c>
      <x:c r="I8" s="59">
        <x:f t="shared" si="0"/>
        <x:v>0</x:v>
      </x:c>
      <x:c r="J8" s="59">
        <x:f t="shared" si="0"/>
        <x:v>0</x:v>
      </x:c>
      <x:c r="K8" s="59">
        <x:f t="shared" si="0"/>
        <x:v>0</x:v>
      </x:c>
      <x:c r="L8" s="59">
        <x:f t="shared" si="0"/>
        <x:v>0</x:v>
      </x:c>
      <x:c r="M8" s="59">
        <x:f t="shared" si="0"/>
        <x:v>0</x:v>
      </x:c>
      <x:c r="N8" s="59">
        <x:f t="shared" si="0"/>
        <x:v>3</x:v>
      </x:c>
      <x:c r="O8" s="36"/>
      <x:c r="P8" s="55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61">
        <x:v>6</x:v>
      </x:c>
      <x:c r="N11" s="61">
        <x:v>22</x:v>
      </x:c>
      <x:c r="P11" s="56">
        <x:f>SUM(C11:N11)</x:f>
        <x:v>28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62">
        <x:f>M11*[1]Params!$C$5*(1-[1]Params!$C$3)-[1]Params!$C$4</x:f>
        <x:v>2795.4</x:v>
      </x:c>
      <x:c r="N17" s="62">
        <x:f>N11*[1]Params!$C$5*(1-[1]Params!$C$3)-[1]Params!$C$4</x:f>
        <x:v>10449.800000000001</x:v>
      </x:c>
      <x:c r="O17" s="4"/>
      <x:c r="P17" s="41">
        <x:f>SUM(C17:N17)</x:f>
        <x:v>13245.2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2795.4</x:v>
      </x:c>
      <x:c r="N19" s="28">
        <x:f t="shared" si="1"/>
        <x:v>10449.800000000001</x:v>
      </x:c>
      <x:c r="O19" s="5"/>
      <x:c r="P19" s="42">
        <x:f>SUM(C19:O19)</x:f>
        <x:v>13245.2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62">
        <x:v>1630.76</x:v>
      </x:c>
      <x:c r="N22" s="62">
        <x:v>5618.97</x:v>
      </x:c>
      <x:c r="O22" s="4"/>
      <x:c r="P22" s="43">
        <x:f>SUM(C22:N22)</x:f>
        <x:v>7249.7300000000005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62">
        <x:f>304.57+621.76</x:f>
        <x:v>926.32999999999993</x:v>
      </x:c>
      <x:c r="N23" s="62">
        <x:f>1135.89+2268.67</x:f>
        <x:v>3404.5600000000004</x:v>
      </x:c>
      <x:c r="O23" s="4"/>
      <x:c r="P23" s="43">
        <x:f>SUM(C23:N23)</x:f>
        <x:v>4330.8900000000003</x:v>
      </x:c>
    </x:row>
    <x:row r="24" spans="2:16" x14ac:dyDescent="0.45">
      <x:c r="B24" s="8" t="s">
        <x:v>3</x:v>
      </x:c>
      <x:c r="C24" s="44">
        <x:f t="shared" ref="C24:N24" si="2">SUM(C22:C23)</x:f>
        <x:v>0</x:v>
      </x:c>
      <x:c r="D24" s="44">
        <x:f t="shared" si="2"/>
        <x:v>0</x:v>
      </x:c>
      <x:c r="E24" s="44">
        <x:f t="shared" si="2"/>
        <x:v>0</x:v>
      </x:c>
      <x:c r="F24" s="44">
        <x:f t="shared" si="2"/>
        <x:v>0</x:v>
      </x:c>
      <x:c r="G24" s="44">
        <x:f t="shared" si="2"/>
        <x:v>0</x:v>
      </x:c>
      <x:c r="H24" s="44">
        <x:f t="shared" si="2"/>
        <x:v>0</x:v>
      </x:c>
      <x:c r="I24" s="44">
        <x:f t="shared" si="2"/>
        <x:v>0</x:v>
      </x:c>
      <x:c r="J24" s="44">
        <x:f t="shared" si="2"/>
        <x:v>0</x:v>
      </x:c>
      <x:c r="K24" s="44">
        <x:f t="shared" si="2"/>
        <x:v>0</x:v>
      </x:c>
      <x:c r="L24" s="44">
        <x:f t="shared" si="2"/>
        <x:v>0</x:v>
      </x:c>
      <x:c r="M24" s="44">
        <x:f t="shared" si="2"/>
        <x:v>2557.09</x:v>
      </x:c>
      <x:c r="N24" s="44">
        <x:f t="shared" si="2"/>
        <x:v>9023.5300000000007</x:v>
      </x:c>
      <x:c r="O24" s="4"/>
      <x:c r="P24" s="58">
        <x:f>SUM(C24:N24)</x:f>
        <x:v>11580.62</x:v>
      </x:c>
    </x:row>
    <x:row r="25" spans="2:16" x14ac:dyDescent="0.4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 spans="2:16" x14ac:dyDescent="0.45">
      <x:c r="B26" s="46" t="s">
        <x:v>36</x:v>
      </x:c>
      <x:c r="C26" s="47">
        <x:f t="shared" ref="C26:N26" si="3">C19-C24</x:f>
        <x:v>0</x:v>
      </x:c>
      <x:c r="D26" s="47">
        <x:f t="shared" si="3"/>
        <x:v>0</x:v>
      </x:c>
      <x:c r="E26" s="47">
        <x:f t="shared" si="3"/>
        <x:v>0</x:v>
      </x:c>
      <x:c r="F26" s="47">
        <x:f t="shared" si="3"/>
        <x:v>0</x:v>
      </x:c>
      <x:c r="G26" s="47">
        <x:f t="shared" si="3"/>
        <x:v>0</x:v>
      </x:c>
      <x:c r="H26" s="47">
        <x:f t="shared" si="3"/>
        <x:v>0</x:v>
      </x:c>
      <x:c r="I26" s="47">
        <x:f t="shared" si="3"/>
        <x:v>0</x:v>
      </x:c>
      <x:c r="J26" s="47">
        <x:f t="shared" si="3"/>
        <x:v>0</x:v>
      </x:c>
      <x:c r="K26" s="47">
        <x:f t="shared" si="3"/>
        <x:v>0</x:v>
      </x:c>
      <x:c r="L26" s="47">
        <x:f t="shared" si="3"/>
        <x:v>0</x:v>
      </x:c>
      <x:c r="M26" s="47">
        <x:f t="shared" si="3"/>
        <x:v>238.30999999999995</x:v>
      </x:c>
      <x:c r="N26" s="47">
        <x:f t="shared" si="3"/>
        <x:v>1426.2700000000004</x:v>
      </x:c>
      <x:c r="P26" s="57">
        <x:f>SUM(C26:O26)</x:f>
        <x:v>1664.5800000000004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27"/>
  <x:sheetViews>
    <x:sheetView tabSelected="1" topLeftCell="B1" workbookViewId="0">
      <x:selection activeCell="P25" sqref="P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19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22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22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10449.800000000001</x:v>
      </x:c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10449.800000000001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10449.800000000001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5622.89</x:v>
      </x:c>
      <x:c r="D22" s="10">
        <x:v>5622.89</x:v>
      </x:c>
      <x:c r="E22" s="10">
        <x:v>5622.89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5622.89</x:v>
      </x:c>
    </x:row>
    <x:row r="23">
      <x:c r="B23" s="9" t="s">
        <x:v>8</x:v>
      </x:c>
      <x:c r="C23" s="10">
        <x:f>1140.88+2271.14</x:f>
        <x:v>3412.02</x:v>
      </x:c>
      <x:c r="D23" s="10">
        <x:f>1140.88+2271.14</x:f>
      </x:c>
      <x:c r="E23" s="10">
        <x:f>1140.88+2271.14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3412.02</x:v>
      </x:c>
    </x:row>
    <x:row r="24">
      <x:c r="B24" s="68" t="s">
        <x:v>39</x:v>
      </x:c>
      <x:c r="C24" s="69"/>
      <x:c r="D24" s="69">
        <x:v>1340.83</x:v>
      </x:c>
      <x:c r="E24" s="69"/>
      <x:c r="F24" s="69"/>
      <x:c r="G24" s="69"/>
      <x:c r="H24" s="69"/>
      <x:c r="I24" s="69"/>
      <x:c r="J24" s="69"/>
      <x:c r="K24" s="69"/>
      <x:c r="L24" s="69"/>
      <x:c r="M24" s="69"/>
      <x:c r="N24" s="69"/>
      <x:c r="O24" s="4"/>
      <x:c r="P24" s="43">
        <x:f>SUM(C24:N24)</x:f>
        <x:v>1340.83</x:v>
      </x:c>
    </x:row>
    <x:row r="25">
      <x:c r="B25" s="8" t="s">
        <x:v>3</x:v>
      </x:c>
      <x:c r="C25" s="44">
        <x:f>SUM(C22:C24)</x:f>
        <x:v>9034.91</x:v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58">
        <x:f>SUM(C25:N25)</x:f>
        <x:v>10375.74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7">
        <x:f>SUM(C27:O27)</x:f>
        <x:v>74.06000000000131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23</x:v>
      </x:c>
      <x:c r="C2" s="66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33</x:v>
      </x:c>
      <x:c r="C2" s="67"/>
    </x:row>
    <x:row r="3" spans="2:3" ht="16.899999999999999" customHeight="1" x14ac:dyDescent="0.45">
      <x:c r="B3" s="38" t="s">
        <x:v>34</x:v>
      </x:c>
      <x:c r="C3" s="39">
        <x:f>SUM('2022'!P26,'2023'!P27)</x:f>
        <x:v>1738.6400000000017</x:v>
      </x:c>
    </x:row>
    <x:row r="4" spans="2:3" ht="16.899999999999999" customHeight="1" x14ac:dyDescent="0.45">
      <x:c r="B4" s="38" t="s">
        <x:v>37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2023-03-31T10:17:02Z</dcterms:modified>
</cp:coreProperties>
</file>