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Bureau\HIGHSKILL\Suivi\"/>
    </mc:Choice>
  </mc:AlternateContent>
  <xr:revisionPtr revIDLastSave="0" documentId="13_ncr:1_{14C7D4A4-5B9E-48BF-975E-0D0046A4D0E9}" xr6:coauthVersionLast="47" xr6:coauthVersionMax="47" xr10:uidLastSave="{00000000-0000-0000-0000-000000000000}"/>
  <bookViews>
    <workbookView xWindow="-38510" yWindow="-3190" windowWidth="38620" windowHeight="25100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externalReferences>
    <externalReference r:id="rId5"/>
  </externalReference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'2022'!$B$33</definedName>
    <definedName name="FRAIS_KM" localSheetId="1">'2023'!$B$33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'2022'!$B$32</definedName>
    <definedName name="NOMBRE_KM" localSheetId="1">'2023'!$B$32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'2022'!$B$30</definedName>
    <definedName name="SOLDE" localSheetId="1">'2023'!$B$30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'2022'!$B$26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6" i="12" l="1"/>
  <c r="P28" i="12" l="1"/>
  <c r="P26" i="12"/>
  <c r="P28" i="14"/>
  <c r="P25" i="12"/>
  <c r="N26" i="12"/>
  <c r="P33" i="14"/>
  <c r="P32" i="14"/>
  <c r="N26" i="14"/>
  <c r="M26" i="14"/>
  <c r="L26" i="14"/>
  <c r="K26" i="14"/>
  <c r="J26" i="14"/>
  <c r="I26" i="14"/>
  <c r="H26" i="14"/>
  <c r="G26" i="14"/>
  <c r="F26" i="14"/>
  <c r="E26" i="14"/>
  <c r="P25" i="14"/>
  <c r="P24" i="14"/>
  <c r="D23" i="14"/>
  <c r="D26" i="14" s="1"/>
  <c r="C23" i="14"/>
  <c r="P22" i="14"/>
  <c r="N19" i="14"/>
  <c r="N30" i="14" s="1"/>
  <c r="M19" i="14"/>
  <c r="L19" i="14"/>
  <c r="K19" i="14"/>
  <c r="K30" i="14" s="1"/>
  <c r="J19" i="14"/>
  <c r="I19" i="14"/>
  <c r="H19" i="14"/>
  <c r="H30" i="14" s="1"/>
  <c r="G19" i="14"/>
  <c r="G30" i="14" s="1"/>
  <c r="F19" i="14"/>
  <c r="F30" i="14" s="1"/>
  <c r="E19" i="14"/>
  <c r="P18" i="14"/>
  <c r="D17" i="14"/>
  <c r="D19" i="14" s="1"/>
  <c r="C17" i="14"/>
  <c r="C19" i="14" s="1"/>
  <c r="P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3" i="12"/>
  <c r="P32" i="12"/>
  <c r="L26" i="12"/>
  <c r="K26" i="12"/>
  <c r="J26" i="12"/>
  <c r="I26" i="12"/>
  <c r="H26" i="12"/>
  <c r="G26" i="12"/>
  <c r="F26" i="12"/>
  <c r="E26" i="12"/>
  <c r="D26" i="12"/>
  <c r="C26" i="12"/>
  <c r="P24" i="12"/>
  <c r="N23" i="12"/>
  <c r="M23" i="12"/>
  <c r="P23" i="12" s="1"/>
  <c r="P22" i="12"/>
  <c r="L19" i="12"/>
  <c r="L30" i="12" s="1"/>
  <c r="K19" i="12"/>
  <c r="K30" i="12" s="1"/>
  <c r="J19" i="12"/>
  <c r="J30" i="12" s="1"/>
  <c r="I19" i="12"/>
  <c r="I30" i="12" s="1"/>
  <c r="H19" i="12"/>
  <c r="H30" i="12" s="1"/>
  <c r="G19" i="12"/>
  <c r="G30" i="12" s="1"/>
  <c r="F19" i="12"/>
  <c r="F30" i="12" s="1"/>
  <c r="E19" i="12"/>
  <c r="E30" i="12" s="1"/>
  <c r="D19" i="12"/>
  <c r="D30" i="12" s="1"/>
  <c r="C19" i="12"/>
  <c r="C30" i="12" s="1"/>
  <c r="P18" i="12"/>
  <c r="N17" i="12"/>
  <c r="N19" i="12" s="1"/>
  <c r="N30" i="12" s="1"/>
  <c r="M17" i="12"/>
  <c r="M19" i="12" s="1"/>
  <c r="M30" i="12" s="1"/>
  <c r="P30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23" i="14" l="1"/>
  <c r="J30" i="14"/>
  <c r="M30" i="14"/>
  <c r="E30" i="14"/>
  <c r="I30" i="14"/>
  <c r="P8" i="14"/>
  <c r="L30" i="14"/>
  <c r="P17" i="14"/>
  <c r="D30" i="14"/>
  <c r="P19" i="12"/>
  <c r="P17" i="12"/>
  <c r="C26" i="14"/>
  <c r="P26" i="14" s="1"/>
  <c r="C30" i="14" l="1"/>
  <c r="P30" i="14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BFC9DCE5-B98C-4638-8E20-4F47B96AE46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DBA33A12-2E7A-4B98-9D46-ED8F285CB3FE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C25" authorId="0" shapeId="0" xr:uid="{AC3C1818-4F6C-40AD-B967-29B74CA2FF97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D28" authorId="1" shapeId="0" xr:uid="{A0D08865-7375-4CD7-A81E-3F0CD677C31E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</commentList>
</comments>
</file>

<file path=xl/sharedStrings.xml><?xml version="1.0" encoding="utf-8"?>
<sst xmlns="http://schemas.openxmlformats.org/spreadsheetml/2006/main" count="84" uniqueCount="46">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</sst>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12" borderId="2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3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HighskillTools\Data\Suivi\2023\01\Normal\Suivi%20Hazem%20BENAMOR.xlsx" TargetMode="External"/><Relationship Id="rId1" Type="http://schemas.openxmlformats.org/officeDocument/2006/relationships/externalLinkPath" Target="file:///C:\HighskillTools\Data\Suivi\2023\01\Normal\Suivi%20Hazem%20BENAM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2023"/>
      <sheetName val="Params"/>
      <sheetName val="Synthése"/>
    </sheetNames>
    <sheetDataSet>
      <sheetData sheetId="0"/>
      <sheetData sheetId="1"/>
      <sheetData sheetId="2">
        <row r="3">
          <cell r="C3">
            <v>0.08</v>
          </cell>
        </row>
        <row r="4">
          <cell r="C4">
            <v>75</v>
          </cell>
        </row>
        <row r="5">
          <cell r="C5">
            <v>570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6" workbookViewId="0">
      <selection activeCell="K43" sqref="K4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M11*[1]Params!$C$5*(1-[1]Params!$C$3)-[1]Params!$C$4</f>
        <v>10413</v>
      </c>
      <c r="N17" s="10">
        <f>N11*[1]Params!$C$5*(1-[1]Params!$C$3)-[1]Params!$C$4</f>
        <v>11461.800000000001</v>
      </c>
      <c r="O17" s="4"/>
      <c r="P17" s="41">
        <f>SUM(C17:N17)</f>
        <v>21874.800000000003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45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>
        <v>2000</v>
      </c>
      <c r="N25" s="56"/>
      <c r="O25" s="4"/>
      <c r="P25" s="43">
        <f>SUM(C25:N25)</f>
        <v>2000</v>
      </c>
    </row>
    <row r="26" spans="2:16" x14ac:dyDescent="0.45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70">
        <v>500</v>
      </c>
      <c r="P28" s="68">
        <f>SUM(C28:N28)</f>
        <v>500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45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45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abSelected="1" topLeftCell="B1" workbookViewId="0">
      <selection activeCell="D49" sqref="D4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38</v>
      </c>
    </row>
    <row r="7" spans="2:16" x14ac:dyDescent="0.45">
      <c r="B7" s="9" t="s">
        <v>21</v>
      </c>
      <c r="C7" s="37">
        <v>22</v>
      </c>
      <c r="D7" s="37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42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41.5</v>
      </c>
    </row>
    <row r="12" spans="2:16" x14ac:dyDescent="0.45">
      <c r="B12" s="9" t="s">
        <v>16</v>
      </c>
      <c r="C12" s="12">
        <v>0.5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22164.6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11199.6</v>
      </c>
      <c r="D19" s="28">
        <f t="shared" si="1"/>
        <v>10965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22164.6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5765.14</v>
      </c>
      <c r="D22" s="10">
        <v>5476.07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11241.21</v>
      </c>
    </row>
    <row r="23" spans="2:16" x14ac:dyDescent="0.45">
      <c r="B23" s="9" t="s">
        <v>8</v>
      </c>
      <c r="C23" s="10">
        <f>1250.13+2318.04</f>
        <v>3568.17</v>
      </c>
      <c r="D23" s="10">
        <f>1344.15+2528.5</f>
        <v>3872.65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7440.82</v>
      </c>
    </row>
    <row r="24" spans="2:16" x14ac:dyDescent="0.45">
      <c r="B24" s="55" t="s">
        <v>40</v>
      </c>
      <c r="C24" s="10">
        <v>592.03</v>
      </c>
      <c r="D24" s="10">
        <v>568.6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1160.6300000000001</v>
      </c>
    </row>
    <row r="25" spans="2:16" x14ac:dyDescent="0.45">
      <c r="B25" s="55" t="s">
        <v>43</v>
      </c>
      <c r="C25" s="10">
        <v>781.25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781.25</v>
      </c>
    </row>
    <row r="26" spans="2:16" x14ac:dyDescent="0.45">
      <c r="B26" s="69" t="s">
        <v>3</v>
      </c>
      <c r="C26" s="44">
        <f t="shared" ref="C26:N26" si="2">SUM(C22:C25)</f>
        <v>10706.590000000002</v>
      </c>
      <c r="D26" s="44">
        <f t="shared" si="2"/>
        <v>9917.32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20623.910000000003</v>
      </c>
    </row>
    <row r="27" spans="2:16" x14ac:dyDescent="0.45">
      <c r="P27"/>
    </row>
    <row r="28" spans="2:16" x14ac:dyDescent="0.45">
      <c r="B28" s="66" t="s">
        <v>42</v>
      </c>
      <c r="C28" s="67"/>
      <c r="D28" s="70">
        <v>500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P28" s="68">
        <f>SUM(C28:N28)</f>
        <v>500</v>
      </c>
    </row>
    <row r="29" spans="2:16" x14ac:dyDescent="0.45">
      <c r="P29"/>
    </row>
    <row r="30" spans="2:16" x14ac:dyDescent="0.45">
      <c r="B30" s="46" t="s">
        <v>36</v>
      </c>
      <c r="C30" s="47">
        <f t="shared" ref="C30:N30" si="3">C19-C26</f>
        <v>493.0099999999984</v>
      </c>
      <c r="D30" s="47">
        <f t="shared" si="3"/>
        <v>1047.6800000000003</v>
      </c>
      <c r="E30" s="47">
        <f t="shared" si="3"/>
        <v>0</v>
      </c>
      <c r="F30" s="47">
        <f t="shared" si="3"/>
        <v>0</v>
      </c>
      <c r="G30" s="47">
        <f t="shared" si="3"/>
        <v>0</v>
      </c>
      <c r="H30" s="47">
        <f t="shared" si="3"/>
        <v>0</v>
      </c>
      <c r="I30" s="47">
        <f t="shared" si="3"/>
        <v>0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60">
        <f>SUM(C30:O30)</f>
        <v>1540.6899999999987</v>
      </c>
    </row>
    <row r="32" spans="2:16" x14ac:dyDescent="0.45">
      <c r="B32" s="63" t="s">
        <v>37</v>
      </c>
      <c r="C32" s="54">
        <v>1386</v>
      </c>
      <c r="D32" s="54">
        <v>1320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P32" s="62">
        <f>SUM(C32:N32)</f>
        <v>2706</v>
      </c>
    </row>
    <row r="33" spans="2:16" x14ac:dyDescent="0.45">
      <c r="B33" s="63" t="s">
        <v>38</v>
      </c>
      <c r="C33" s="54">
        <v>592.03</v>
      </c>
      <c r="D33" s="54">
        <v>568.6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P33" s="62">
        <f>SUM(C33:N33)</f>
        <v>1160.6300000000001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3" t="s">
        <v>23</v>
      </c>
      <c r="C2" s="74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44</v>
      </c>
      <c r="C5" s="33">
        <v>570</v>
      </c>
    </row>
    <row r="6" spans="2:3" ht="25.9" customHeight="1" x14ac:dyDescent="0.45">
      <c r="B6" s="33" t="s">
        <v>45</v>
      </c>
      <c r="C6" s="33">
        <v>600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5" t="s">
        <v>33</v>
      </c>
      <c r="C2" s="75"/>
    </row>
    <row r="3" spans="2:3" ht="16.899999999999999" customHeight="1" x14ac:dyDescent="0.45">
      <c r="B3" s="38" t="s">
        <v>34</v>
      </c>
      <c r="C3" s="39">
        <f>SUM('2022'!P30,'2023'!P30)</f>
        <v>2069.7699999999986</v>
      </c>
    </row>
    <row r="4" spans="2:3" ht="16.899999999999999" customHeight="1" x14ac:dyDescent="0.45">
      <c r="B4" s="38" t="s">
        <v>39</v>
      </c>
      <c r="C4" s="40">
        <f>'2022'!P12+'2023'!P12</f>
        <v>0.5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2023-03-02T15:51:57Z</dcterms:modified>
</cp:coreProperties>
</file>