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082A3CED-06F9-4389-9F4D-18BE9D0D262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1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'2023'!$B$18</x:definedName>
    <x:definedName name="ENTREE_ASTREINTE">#REF!</x:definedName>
    <x:definedName name="ENTREES" localSheetId="0">'2023'!$B$16</x:definedName>
    <x:definedName name="ENTREES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'2023'!$B$36</x:definedName>
    <x:definedName name="FRAIS_KM">#REF!</x:definedName>
    <x:definedName name="FRAIS_KM_FIXE" localSheetId="0">'2023'!$B$36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'2023'!$B$35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'2023'!$B$33</x:definedName>
    <x:definedName name="SOLDE">#REF!</x:definedName>
    <x:definedName name="SORTIES" localSheetId="0">'2023'!$B$21</x:definedName>
    <x:definedName name="SORTIES">#REF!</x:definedName>
    <x:definedName name="SORTIES_ABONDEMENT_CSG_CRDS" localSheetId="0">'2023'!$B$26</x:definedName>
    <x:definedName name="SORTIES_ABONDEMENT_CSG_CRDS">#REF!</x:definedName>
    <x:definedName name="SORTIES_ABONDEMENT_NET" localSheetId="0">'2023'!$B$25</x:definedName>
    <x:definedName name="SORTIES_ABONDEMENT_NET">#REF!</x:definedName>
    <x:definedName name="SORTIES_ACHATS_HT" localSheetId="0">'2023'!$B$30</x:definedName>
    <x:definedName name="SORTIES_ACHATS_HT">#REF!</x:definedName>
    <x:definedName name="SORTIES_CHARGES_SOCIALES_PATRONALES" localSheetId="0">'2023'!$B$28</x:definedName>
    <x:definedName name="SORTIES_CHARGES_SOCIALES_PATRONALES">#REF!</x:definedName>
    <x:definedName name="SORTIES_FRAIS_KM" localSheetId="0">'2023'!$B$29</x:definedName>
    <x:definedName name="SORTIES_FRAIS_KM">#REF!</x:definedName>
    <x:definedName name="SORTIES_FRAIS_PEE_AMUNDI" localSheetId="0">'2023'!$B$27</x:definedName>
    <x:definedName name="SORTIES_FRAIS_PEE_AMUNDI">#REF!</x:definedName>
    <x:definedName name="SORTIES_I_CSG_CRDS" localSheetId="0">'2023'!$B$26</x:definedName>
    <x:definedName name="SORTIES_I_CSG_CRDS">#REF!</x:definedName>
    <x:definedName name="SORTIES_INTERESSEMENT_CSG_CRDS" localSheetId="0">'2023'!$B$24</x:definedName>
    <x:definedName name="SORTIES_INTERESSEMENT_CSG_CRDS">#REF!</x:definedName>
    <x:definedName name="SORTIES_INTERESSEMENT_NET" localSheetId="0">'2023'!$B$23</x:definedName>
    <x:definedName name="SORTIES_INTERESSEMENT_NET">#REF!</x:definedName>
    <x:definedName name="SORTIES_SALAIRE_NET" localSheetId="0">'2023'!$B$22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'2023'!$B$31</x:definedName>
    <x:definedName name="TOTAL_SORTIES">#REF!</x:definedName>
  </x:definedNames>
  <x:calcPr calcId="191029"/>
</x:workbook>
</file>

<file path=xl/calcChain.xml><?xml version="1.0" encoding="utf-8"?>
<x:calcChain xmlns:x="http://schemas.openxmlformats.org/spreadsheetml/2006/main">
  <x:c r="C30" i="15" l="1"/>
  <x:c r="P30"/>
  <x:c r="P36"/>
  <x:c r="P35"/>
  <x:c r="N31"/>
  <x:c r="N33" s="1"/>
  <x:c r="M31"/>
  <x:c r="P29"/>
  <x:c r="P22"/>
  <x:c r="M19"/>
  <x:c r="M33" s="1"/>
  <x:c r="P18"/>
  <x:c r="L19"/>
  <x:c r="K19"/>
  <x:c r="J19"/>
  <x:c r="I19"/>
  <x:c r="H19"/>
  <x:c r="G19"/>
  <x:c r="F19"/>
  <x:c r="E19"/>
  <x:c r="D19"/>
  <x:c r="P14"/>
  <x:c r="P13"/>
  <x:c r="P12"/>
  <x:c r="C4" i="13" s="1"/>
  <x:c r="P11" i="15"/>
  <x:c r="N8"/>
  <x:c r="M8"/>
  <x:c r="L8"/>
  <x:c r="K8"/>
  <x:c r="J8"/>
  <x:c r="I8"/>
  <x:c r="H8"/>
  <x:c r="G8"/>
  <x:c r="F8"/>
  <x:c r="E8"/>
  <x:c r="D8"/>
  <x:c r="C8"/>
  <x:c r="P7"/>
  <x:c r="P6"/>
  <x:c r="P8" l="1"/>
  <x:c r="I31"/>
  <x:c r="I33" s="1"/>
  <x:c r="G31"/>
  <x:c r="G33" s="1"/>
  <x:c r="D31"/>
  <x:c r="D33" s="1"/>
  <x:c r="L31"/>
  <x:c r="L33" s="1"/>
  <x:c r="F31"/>
  <x:c r="F33" s="1"/>
  <x:c r="J31" l="1"/>
  <x:c r="J33" s="1"/>
  <x:c r="E31"/>
  <x:c r="E33" s="1"/>
  <x:c r="H31"/>
  <x:c r="H33" s="1"/>
  <x:c r="K31"/>
  <x:c r="K33" s="1"/>
  <x:c r="C28" l="1"/>
  <x:c r="P28" s="1"/>
  <x:c r="C24"/>
  <x:c r="P24" s="1"/>
  <x:c r="C23"/>
  <x:c r="C26" s="1"/>
  <x:c r="P26" s="1"/>
  <x:c r="C17"/>
  <x:c r="C25" l="1"/>
  <x:c r="P25" s="1"/>
  <x:c r="P23"/>
  <x:c r="C19"/>
  <x:c r="P17"/>
  <x:c r="P19" l="1"/>
  <x:c r="C27"/>
  <x:c r="P27" l="1"/>
  <x:c r="C31"/>
  <x:c r="P31" l="1"/>
  <x:c r="C33"/>
  <x:c r="P33" s="1"/>
  <x:c r="C3" i="13" s="1"/>
</x: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<sst xmlns="http://schemas.openxmlformats.org/spreadsheetml/2006/main" count="49" uniqueCount="48">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</sst>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90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4" fontId="5" fillId="5" borderId="1" xfId="0" applyNumberFormat="1" applyFont="1" applyFill="1" applyBorder="1"/>
    <x:xf numFmtId="0" fontId="1" fillId="0" borderId="4" xfId="0" applyFont="1" applyBorder="1"/>
    <x:xf numFmtId="4" fontId="1" fillId="0" borderId="4" xfId="0" applyNumberFormat="1" applyFont="1" applyBorder="1"/>
    <x:xf numFmtId="0" fontId="1" fillId="7" borderId="5" xfId="0" applyFont="1" applyFill="1" applyBorder="1"/>
    <x:xf numFmtId="0" fontId="0" fillId="7" borderId="4" xfId="0" applyFill="1" applyBorder="1"/>
    <x:xf numFmtId="0" fontId="1" fillId="8" borderId="1" xfId="0" applyFont="1" applyFill="1" applyBorder="1"/>
    <x:xf numFmtId="0" fontId="1" fillId="8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9" borderId="5" xfId="0" applyFont="1" applyFill="1" applyBorder="1"/>
    <x:xf numFmtId="0" fontId="0" fillId="9" borderId="4" xfId="0" applyFill="1" applyBorder="1"/>
    <x:xf numFmtId="0" fontId="0" fillId="9" borderId="13" xfId="0" applyFill="1" applyBorder="1"/>
    <x:xf numFmtId="4" fontId="5" fillId="4" borderId="8" xfId="0" applyNumberFormat="1" applyFont="1" applyFill="1" applyBorder="1"/>
    <x:xf numFmtId="0" fontId="0" fillId="7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1" borderId="1" xfId="0" applyFont="1" applyFill="1" applyBorder="1" applyAlignment="1">
      <x:alignment vertical="center"/>
    </x:xf>
    <x:xf numFmtId="9" fontId="1" fillId="11" borderId="1" xfId="1" applyFont="1" applyFill="1" applyBorder="1" applyAlignment="1">
      <x:alignment vertical="center"/>
    </x:xf>
    <x:xf numFmtId="0" fontId="1" fillId="6" borderId="1" xfId="0" applyFont="1" applyFill="1" applyBorder="1"/>
    <x:xf numFmtId="4" fontId="1" fillId="6" borderId="1" xfId="0" applyNumberFormat="1" applyFont="1" applyFill="1" applyBorder="1"/>
    <x:xf numFmtId="0" fontId="1" fillId="7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6" borderId="1" xfId="0" applyNumberFormat="1" applyFont="1" applyFill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8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9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3" borderId="1" xfId="0" applyFont="1" applyFill="1" applyBorder="1" applyAlignment="1">
      <x:alignment vertical="center"/>
    </x:xf>
    <x:xf numFmtId="0" fontId="13" fillId="13" borderId="2" xfId="0" applyFont="1" applyFill="1" applyBorder="1" applyAlignment="1">
      <x:alignment vertical="center"/>
    </x:xf>
    <x:xf numFmtId="4" fontId="13" fillId="13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5" fillId="4" borderId="6" xfId="0" applyNumberFormat="1" applyFont="1" applyFill="1" applyBorder="1"/>
    <x:xf numFmtId="4" fontId="14" fillId="0" borderId="0" xfId="0" applyNumberFormat="1" applyFont="1"/>
    <x:xf numFmtId="4" fontId="16" fillId="0" borderId="1" xfId="0" applyNumberFormat="1" applyFont="1" applyBorder="1" applyAlignment="1">
      <x:alignment horizontal="right"/>
    </x:xf>
    <x:xf numFmtId="0" fontId="14" fillId="0" borderId="0" xfId="0" applyFont="1"/>
    <x:xf numFmtId="4" fontId="17" fillId="4" borderId="6" xfId="0" applyNumberFormat="1" applyFont="1" applyFill="1" applyBorder="1"/>
    <x:xf numFmtId="0" fontId="0" fillId="5" borderId="1" xfId="0" applyFill="1" applyBorder="1" applyProtection="1">
      <x:protection locked="0"/>
    </x:xf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10" borderId="5" xfId="0" applyFont="1" applyFill="1" applyBorder="1" applyAlignment="1">
      <x:alignment horizontal="center" vertical="center"/>
    </x:xf>
    <x:xf numFmtId="0" fontId="6" fillId="10" borderId="13" xfId="0" applyFont="1" applyFill="1" applyBorder="1" applyAlignment="1">
      <x:alignment horizontal="center" vertical="center"/>
    </x:xf>
    <x:xf numFmtId="0" fontId="12" fillId="12" borderId="5" xfId="0" applyFont="1" applyFill="1" applyBorder="1" applyAlignment="1">
      <x:alignment horizontal="center" vertical="center"/>
    </x:xf>
    <x:xf numFmtId="0" fontId="12" fillId="12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37"/>
  <x:sheetViews>
    <x:sheetView tabSelected="1" topLeftCell="B2" workbookViewId="0">
      <x:selection activeCell="D30" sqref="D3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60" customWidth="1"/>
    <x:col min="17" max="17" width="11" customWidth="1"/>
  </x:cols>
  <x:sheetData>
    <x:row r="1">
      <x:c r="B1" s="84" t="s">
        <x:v>10</x:v>
      </x:c>
      <x:c r="P1" s="55"/>
    </x:row>
    <x:row r="2">
      <x:c r="B2" s="85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6"/>
    </x:row>
    <x:row r="3" ht="16.5" customHeight="1">
      <x:c r="B3" s="23" t="s">
        <x:v>5</x:v>
      </x:c>
      <x:c r="C3" s="24" t="s">
        <x:v>17</x:v>
      </x:c>
      <x:c r="D3" s="24" t="s">
        <x:v>18</x:v>
      </x:c>
      <x:c r="E3" s="24" t="s">
        <x:v>19</x:v>
      </x:c>
      <x:c r="F3" s="24" t="s">
        <x:v>20</x:v>
      </x:c>
      <x:c r="G3" s="24" t="s">
        <x:v>11</x:v>
      </x:c>
      <x:c r="H3" s="24" t="s">
        <x:v>12</x:v>
      </x:c>
      <x:c r="I3" s="24" t="s">
        <x:v>13</x:v>
      </x:c>
      <x:c r="J3" s="24" t="s">
        <x:v>21</x:v>
      </x:c>
      <x:c r="K3" s="24" t="s">
        <x:v>14</x:v>
      </x:c>
      <x:c r="L3" s="24" t="s">
        <x:v>15</x:v>
      </x:c>
      <x:c r="M3" s="24" t="s">
        <x:v>16</x:v>
      </x:c>
      <x:c r="N3" s="24" t="s">
        <x:v>22</x:v>
      </x:c>
      <x:c r="O3" s="1"/>
      <x:c r="P3" s="57" t="s">
        <x:v>4</x:v>
      </x:c>
    </x:row>
    <x:row r="4" ht="16.5" customHeight="1">
      <x:c r="C4" s="25"/>
      <x:c r="D4" s="25"/>
      <x:c r="E4" s="25"/>
      <x:c r="F4" s="25"/>
      <x:c r="G4" s="25"/>
      <x:c r="H4" s="25"/>
      <x:c r="I4" s="25"/>
      <x:c r="J4" s="25"/>
      <x:c r="K4" s="25"/>
      <x:c r="L4" s="25"/>
      <x:c r="M4" s="25"/>
      <x:c r="N4" s="25"/>
      <x:c r="O4" s="1"/>
      <x:c r="P4" s="58"/>
    </x:row>
    <x:row r="5" ht="15" customHeight="1">
      <x:c r="B5" s="26" t="s">
        <x:v>30</x:v>
      </x:c>
      <x:c r="C5" s="27"/>
      <x:c r="D5" s="27"/>
      <x:c r="E5" s="27"/>
      <x:c r="F5" s="27"/>
      <x:c r="G5" s="27"/>
      <x:c r="H5" s="27"/>
      <x:c r="I5" s="27"/>
      <x:c r="J5" s="27"/>
      <x:c r="K5" s="27"/>
      <x:c r="L5" s="27"/>
      <x:c r="M5" s="27"/>
      <x:c r="N5" s="28"/>
      <x:c r="O5" s="1"/>
      <x:c r="P5" s="59"/>
    </x:row>
    <x:row r="6" ht="15" customHeight="1">
      <x:c r="B6" s="10" t="s">
        <x:v>31</x:v>
      </x:c>
      <x:c r="C6" s="12">
        <x:v>20</x:v>
      </x:c>
      <x:c r="D6" s="12"/>
      <x:c r="E6" s="12"/>
      <x:c r="F6" s="12"/>
      <x:c r="G6" s="12"/>
      <x:c r="H6" s="12"/>
      <x:c r="I6" s="12"/>
      <x:c r="J6" s="12"/>
      <x:c r="K6" s="12"/>
      <x:c r="L6" s="12"/>
      <x:c r="M6" s="12"/>
      <x:c r="N6" s="72"/>
      <x:c r="O6" s="54"/>
      <x:c r="P6" s="81">
        <x:f>SUM(C6:N6)</x:f>
        <x:v>20</x:v>
      </x:c>
    </x:row>
    <x:row r="7" ht="15" customHeight="1">
      <x:c r="B7" s="10" t="s">
        <x:v>32</x:v>
      </x:c>
      <x:c r="C7" s="12">
        <x:v>19</x:v>
      </x:c>
      <x:c r="D7" s="12"/>
      <x:c r="E7" s="12"/>
      <x:c r="F7" s="12"/>
      <x:c r="G7" s="12"/>
      <x:c r="H7" s="12"/>
      <x:c r="I7" s="12"/>
      <x:c r="J7" s="12"/>
      <x:c r="K7" s="12"/>
      <x:c r="L7" s="12"/>
      <x:c r="M7" s="12"/>
      <x:c r="N7" s="12"/>
      <x:c r="O7" s="54"/>
      <x:c r="P7" s="81">
        <x:f>SUM(C7:N7)</x:f>
        <x:v>19</x:v>
      </x:c>
    </x:row>
    <x:row r="8" ht="15" customHeight="1">
      <x:c r="B8" s="16" t="s">
        <x:v>33</x:v>
      </x:c>
      <x:c r="C8" s="66">
        <x:f t="shared" ref="C8:N8" si="0">C7-C6</x:f>
      </x:c>
      <x:c r="D8" s="66">
        <x:f t="shared" si="0"/>
        <x:v>0</x:v>
      </x:c>
      <x:c r="E8" s="66">
        <x:f t="shared" si="0"/>
        <x:v>0</x:v>
      </x:c>
      <x:c r="F8" s="66">
        <x:f t="shared" si="0"/>
        <x:v>0</x:v>
      </x:c>
      <x:c r="G8" s="66">
        <x:f t="shared" si="0"/>
        <x:v>0</x:v>
      </x:c>
      <x:c r="H8" s="66">
        <x:f t="shared" si="0"/>
        <x:v>0</x:v>
      </x:c>
      <x:c r="I8" s="66">
        <x:f t="shared" si="0"/>
        <x:v>0</x:v>
      </x:c>
      <x:c r="J8" s="66">
        <x:f t="shared" si="0"/>
        <x:v>0</x:v>
      </x:c>
      <x:c r="K8" s="66">
        <x:f t="shared" si="0"/>
        <x:v>0</x:v>
      </x:c>
      <x:c r="L8" s="66">
        <x:f t="shared" si="0"/>
        <x:v>0</x:v>
      </x:c>
      <x:c r="M8" s="66">
        <x:f t="shared" si="0"/>
        <x:v>0</x:v>
      </x:c>
      <x:c r="N8" s="66">
        <x:f t="shared" si="0"/>
        <x:v>0</x:v>
      </x:c>
      <x:c r="O8" s="54"/>
      <x:c r="P8" s="81">
        <x:f>SUM(C8:N8)</x:f>
        <x:v>-1</x:v>
      </x:c>
    </x:row>
    <x:row r="9" ht="15" customHeight="1">
      <x:c r="B9" s="31"/>
      <x:c r="C9" s="29"/>
      <x:c r="D9" s="29"/>
      <x:c r="E9" s="29"/>
      <x:c r="F9" s="29"/>
      <x:c r="G9" s="29"/>
      <x:c r="H9" s="29"/>
      <x:c r="I9" s="29"/>
      <x:c r="J9" s="29"/>
      <x:c r="K9" s="29"/>
      <x:c r="L9" s="29"/>
      <x:c r="M9" s="29"/>
      <x:c r="N9" s="29"/>
      <x:c r="O9" s="1"/>
      <x:c r="P9" s="82"/>
    </x:row>
    <x:row r="10" ht="15" customHeight="1">
      <x:c r="B10" s="21" t="s">
        <x:v>28</x:v>
      </x:c>
      <x:c r="C10" s="22"/>
      <x:c r="D10" s="22"/>
      <x:c r="E10" s="22"/>
      <x:c r="F10" s="22"/>
      <x:c r="G10" s="22"/>
      <x:c r="H10" s="22"/>
      <x:c r="I10" s="22"/>
      <x:c r="J10" s="22"/>
      <x:c r="K10" s="22"/>
      <x:c r="L10" s="22"/>
      <x:c r="M10" s="22"/>
      <x:c r="N10" s="30"/>
      <x:c r="O10" s="1"/>
      <x:c r="P10" s="43"/>
    </x:row>
    <x:row r="11" ht="15" customHeight="1">
      <x:c r="B11" s="17" t="s">
        <x:v>24</x:v>
      </x:c>
      <x:c r="C11" s="61">
        <x:v>19</x:v>
      </x:c>
      <x:c r="D11" s="61"/>
      <x:c r="E11" s="61"/>
      <x:c r="F11" s="61"/>
      <x:c r="G11" s="61"/>
      <x:c r="H11" s="61"/>
      <x:c r="I11" s="61"/>
      <x:c r="J11" s="61"/>
      <x:c r="K11" s="61"/>
      <x:c r="L11" s="61"/>
      <x:c r="M11" s="61"/>
      <x:c r="N11" s="61"/>
      <x:c r="P11" s="81">
        <x:f>SUM(C11:N11)</x:f>
        <x:v>19</x:v>
      </x:c>
    </x:row>
    <x:row r="12" ht="15" customHeight="1">
      <x:c r="B12" s="10" t="s">
        <x:v>26</x:v>
      </x:c>
      <x:c r="C12" s="62">
        <x:v>3</x:v>
      </x:c>
      <x:c r="D12" s="62"/>
      <x:c r="E12" s="62"/>
      <x:c r="F12" s="62"/>
      <x:c r="G12" s="62"/>
      <x:c r="H12" s="62"/>
      <x:c r="I12" s="62"/>
      <x:c r="J12" s="62"/>
      <x:c r="K12" s="62"/>
      <x:c r="L12" s="62"/>
      <x:c r="M12" s="62"/>
      <x:c r="N12" s="62"/>
      <x:c r="P12" s="81">
        <x:f>SUM(C12:N12)</x:f>
        <x:v>3</x:v>
      </x:c>
    </x:row>
    <x:row r="13" ht="15" customHeight="1">
      <x:c r="B13" s="10" t="s">
        <x:v>27</x:v>
      </x:c>
      <x:c r="C13" s="63"/>
      <x:c r="D13" s="62"/>
      <x:c r="E13" s="62"/>
      <x:c r="F13" s="62"/>
      <x:c r="G13" s="62"/>
      <x:c r="H13" s="62"/>
      <x:c r="I13" s="62"/>
      <x:c r="J13" s="62"/>
      <x:c r="K13" s="62"/>
      <x:c r="L13" s="62"/>
      <x:c r="M13" s="62"/>
      <x:c r="N13" s="62"/>
      <x:c r="P13" s="81">
        <x:f>SUM(C13:N13)</x:f>
        <x:v>0</x:v>
      </x:c>
    </x:row>
    <x:row r="14" ht="15" customHeight="1">
      <x:c r="B14" s="16" t="s">
        <x:v>25</x:v>
      </x:c>
      <x:c r="C14" s="64"/>
      <x:c r="D14" s="65"/>
      <x:c r="E14" s="65"/>
      <x:c r="F14" s="65"/>
      <x:c r="G14" s="65"/>
      <x:c r="H14" s="68"/>
      <x:c r="I14" s="65"/>
      <x:c r="J14" s="65"/>
      <x:c r="K14" s="65"/>
      <x:c r="L14" s="68"/>
      <x:c r="M14" s="65"/>
      <x:c r="N14" s="65"/>
      <x:c r="P14" s="81">
        <x:f>SUM(C14:N14)</x:f>
        <x:v>0</x:v>
      </x:c>
    </x:row>
    <x:row r="15" ht="15" customHeight="1">
      <x:c r="B15" s="31"/>
      <x:c r="C15" s="32"/>
      <x:c r="D15" s="32"/>
      <x:c r="E15" s="32"/>
      <x:c r="F15" s="32"/>
      <x:c r="G15" s="32"/>
      <x:c r="H15" s="32"/>
      <x:c r="I15" s="32"/>
      <x:c r="J15" s="32"/>
      <x:c r="K15" s="32"/>
      <x:c r="L15" s="32"/>
      <x:c r="M15" s="32"/>
      <x:c r="N15" s="32"/>
      <x:c r="P15" s="44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3"/>
      <x:c r="P16" s="45"/>
    </x:row>
    <x:row r="17" ht="15" customHeight="1">
      <x:c r="B17" s="10" t="s">
        <x:v>6</x:v>
      </x:c>
      <x:c r="C17" s="15">
        <x:f>C11*Params!$C$5*(1-Params!$C$3)-Params!$C$4</x:f>
      </x:c>
      <x:c r="D17" s="83"/>
      <x:c r="E17" s="83"/>
      <x:c r="F17" s="83"/>
      <x:c r="G17" s="83"/>
      <x:c r="H17" s="83"/>
      <x:c r="I17" s="83"/>
      <x:c r="J17" s="83"/>
      <x:c r="K17" s="83"/>
      <x:c r="L17" s="83"/>
      <x:c r="M17" s="83"/>
      <x:c r="N17" s="15"/>
      <x:c r="O17" s="4"/>
      <x:c r="P17" s="46">
        <x:f>SUM(C17:N17)</x:f>
        <x:v>8140.6</x:v>
      </x:c>
    </x:row>
    <x:row r="18" ht="15" customHeight="1">
      <x:c r="B18" s="10" t="s">
        <x:v>25</x:v>
      </x:c>
      <x:c r="C18" s="12"/>
      <x:c r="D18" s="72"/>
      <x:c r="E18" s="72"/>
      <x:c r="F18" s="72"/>
      <x:c r="G18" s="72"/>
      <x:c r="H18" s="72"/>
      <x:c r="I18" s="72"/>
      <x:c r="J18" s="72"/>
      <x:c r="K18" s="72"/>
      <x:c r="L18" s="72"/>
      <x:c r="M18" s="72"/>
      <x:c r="N18" s="12"/>
      <x:c r="O18" s="4"/>
      <x:c r="P18" s="46">
        <x:f>SUM(C18:N18)</x:f>
        <x:v>0</x:v>
      </x:c>
    </x:row>
    <x:row r="19" ht="15" customHeight="1">
      <x:c r="B19" s="2" t="s">
        <x:v>2</x:v>
      </x:c>
      <x:c r="C19" s="38">
        <x:f t="shared" ref="C19:M19" si="1">SUM(C17:C18)</x:f>
      </x:c>
      <x:c r="D19" s="38">
        <x:f t="shared" si="1"/>
        <x:v>0</x:v>
      </x:c>
      <x:c r="E19" s="38">
        <x:f t="shared" si="1"/>
        <x:v>0</x:v>
      </x:c>
      <x:c r="F19" s="38">
        <x:f t="shared" si="1"/>
        <x:v>0</x:v>
      </x:c>
      <x:c r="G19" s="38">
        <x:f t="shared" si="1"/>
        <x:v>0</x:v>
      </x:c>
      <x:c r="H19" s="38">
        <x:f t="shared" si="1"/>
        <x:v>0</x:v>
      </x:c>
      <x:c r="I19" s="38">
        <x:f t="shared" si="1"/>
        <x:v>0</x:v>
      </x:c>
      <x:c r="J19" s="38">
        <x:f t="shared" si="1"/>
        <x:v>0</x:v>
      </x:c>
      <x:c r="K19" s="38">
        <x:f t="shared" si="1"/>
        <x:v>0</x:v>
      </x:c>
      <x:c r="L19" s="38">
        <x:f t="shared" si="1"/>
        <x:v>0</x:v>
      </x:c>
      <x:c r="M19" s="38">
        <x:f t="shared" si="1"/>
        <x:v>0</x:v>
      </x:c>
      <x:c r="N19" s="38"/>
      <x:c r="O19" s="5"/>
      <x:c r="P19" s="47">
        <x:f>SUM(C19:N19)</x:f>
        <x:v>8140.6</x:v>
      </x:c>
    </x:row>
    <x:row r="20" ht="15" customHeight="1">
      <x:c r="C20" s="37"/>
      <x:c r="D20" s="37"/>
      <x:c r="E20" s="37"/>
      <x:c r="F20" s="37"/>
      <x:c r="G20" s="37"/>
      <x:c r="H20" s="37"/>
      <x:c r="I20" s="37"/>
      <x:c r="J20" s="37"/>
      <x:c r="K20" s="37"/>
      <x:c r="L20" s="37"/>
      <x:c r="M20" s="37"/>
      <x:c r="N20" s="37"/>
      <x:c r="O20" s="5"/>
      <x:c r="P20" s="48"/>
    </x:row>
    <x:row r="21" ht="15" customHeight="1">
      <x:c r="B21" s="34" t="s">
        <x:v>1</x:v>
      </x:c>
      <x:c r="C21" s="35"/>
      <x:c r="D21" s="35"/>
      <x:c r="E21" s="35"/>
      <x:c r="F21" s="35"/>
      <x:c r="G21" s="35"/>
      <x:c r="H21" s="35"/>
      <x:c r="I21" s="35"/>
      <x:c r="J21" s="35"/>
      <x:c r="K21" s="35"/>
      <x:c r="L21" s="35"/>
      <x:c r="M21" s="35"/>
      <x:c r="N21" s="36"/>
      <x:c r="O21" s="4"/>
      <x:c r="P21" s="49"/>
    </x:row>
    <x:row r="22" ht="15" customHeight="1">
      <x:c r="B22" s="10" t="s">
        <x:v>8</x:v>
      </x:c>
      <x:c r="C22" s="12">
        <x:v>4247.42</x:v>
      </x:c>
      <x:c r="D22" s="12"/>
      <x:c r="E22" s="12"/>
      <x:c r="F22" s="12"/>
      <x:c r="G22" s="12"/>
      <x:c r="H22" s="12"/>
      <x:c r="I22" s="12"/>
      <x:c r="J22" s="12"/>
      <x:c r="K22" s="12"/>
      <x:c r="L22" s="12"/>
      <x:c r="M22" s="12"/>
      <x:c r="N22" s="12"/>
      <x:c r="O22" s="4"/>
      <x:c r="P22" s="46">
        <x:f t="shared" ref="P22:P31" si="2">SUM(C22:N22)</x:f>
      </x:c>
    </x:row>
    <x:row r="23" s="78" customFormat="1">
      <x:c r="B23" s="74" t="s">
        <x:v>42</x:v>
      </x:c>
      <x:c r="C23" s="79">
        <x:f>(5219.05/5)*(1-9.7%)</x:f>
      </x:c>
      <x:c r="D23" s="79"/>
      <x:c r="E23" s="79"/>
      <x:c r="F23" s="79"/>
      <x:c r="G23" s="79"/>
      <x:c r="H23" s="79"/>
      <x:c r="I23" s="79"/>
      <x:c r="J23" s="79"/>
      <x:c r="K23" s="79"/>
      <x:c r="L23" s="79"/>
      <x:c r="M23" s="79"/>
      <x:c r="N23" s="75"/>
      <x:c r="O23" s="76"/>
      <x:c r="P23" s="77">
        <x:f t="shared" si="2"/>
        <x:v>942.56043</x:v>
      </x:c>
    </x:row>
    <x:row r="24">
      <x:c r="B24" s="13" t="s">
        <x:v>44</x:v>
      </x:c>
      <x:c r="C24" s="14">
        <x:f>(5219.05/5)*9.7%</x:f>
      </x:c>
      <x:c r="D24" s="14"/>
      <x:c r="E24" s="14"/>
      <x:c r="F24" s="14"/>
      <x:c r="G24" s="14"/>
      <x:c r="H24" s="14"/>
      <x:c r="I24" s="14"/>
      <x:c r="J24" s="14"/>
      <x:c r="K24" s="14"/>
      <x:c r="L24" s="14"/>
      <x:c r="M24" s="14"/>
      <x:c r="N24" s="14"/>
      <x:c r="O24" s="4"/>
      <x:c r="P24" s="46">
        <x:f t="shared" si="2"/>
        <x:v>101.24956999999998</x:v>
      </x:c>
    </x:row>
    <x:row r="25" s="78" customFormat="1" ht="15" customHeight="1">
      <x:c r="B25" s="74" t="s">
        <x:v>43</x:v>
      </x:c>
      <x:c r="C25" s="79">
        <x:f>(C23/10)*(1-9.7%)</x:f>
      </x:c>
      <x:c r="D25" s="79"/>
      <x:c r="E25" s="79"/>
      <x:c r="F25" s="79"/>
      <x:c r="G25" s="79"/>
      <x:c r="H25" s="79"/>
      <x:c r="I25" s="79"/>
      <x:c r="J25" s="79"/>
      <x:c r="K25" s="79"/>
      <x:c r="L25" s="79"/>
      <x:c r="M25" s="79"/>
      <x:c r="N25" s="75"/>
      <x:c r="O25" s="76"/>
      <x:c r="P25" s="77">
        <x:f t="shared" si="2"/>
        <x:v>85.113206829</x:v>
      </x:c>
    </x:row>
    <x:row r="26" ht="15" customHeight="1">
      <x:c r="B26" s="67" t="s">
        <x:v>45</x:v>
      </x:c>
      <x:c r="C26" s="14">
        <x:f>(C23/10)*9.7%</x:f>
      </x:c>
      <x:c r="D26" s="14"/>
      <x:c r="E26" s="14"/>
      <x:c r="F26" s="14"/>
      <x:c r="G26" s="14"/>
      <x:c r="H26" s="14"/>
      <x:c r="I26" s="14"/>
      <x:c r="J26" s="14"/>
      <x:c r="K26" s="14"/>
      <x:c r="L26" s="14"/>
      <x:c r="M26" s="14"/>
      <x:c r="N26" s="14"/>
      <x:c r="O26" s="4"/>
      <x:c r="P26" s="46">
        <x:f t="shared" si="2"/>
        <x:v>9.142836170999999</x:v>
      </x:c>
    </x:row>
    <x:row r="27" ht="15" customHeight="1">
      <x:c r="B27" s="67" t="s">
        <x:v>37</x:v>
      </x:c>
      <x:c r="C27" s="14">
        <x:f>(C23+C25)*0.02</x:f>
      </x:c>
      <x:c r="D27" s="14"/>
      <x:c r="E27" s="14"/>
      <x:c r="F27" s="14"/>
      <x:c r="G27" s="14"/>
      <x:c r="H27" s="14"/>
      <x:c r="I27" s="14"/>
      <x:c r="J27" s="14"/>
      <x:c r="K27" s="14"/>
      <x:c r="L27" s="14"/>
      <x:c r="M27" s="14"/>
      <x:c r="N27" s="14"/>
      <x:c r="O27" s="4"/>
      <x:c r="P27" s="46">
        <x:f t="shared" si="2"/>
        <x:v>20.55347273658</x:v>
      </x:c>
    </x:row>
    <x:row r="28" ht="15" customHeight="1">
      <x:c r="B28" s="10" t="s">
        <x:v>9</x:v>
      </x:c>
      <x:c r="C28" s="12">
        <x:f>971.63+1816.15</x:f>
      </x:c>
      <x:c r="D28" s="12"/>
      <x:c r="E28" s="12"/>
      <x:c r="F28" s="12"/>
      <x:c r="G28" s="12"/>
      <x:c r="H28" s="12"/>
      <x:c r="I28" s="12"/>
      <x:c r="J28" s="12"/>
      <x:c r="K28" s="12"/>
      <x:c r="L28" s="12"/>
      <x:c r="M28" s="12"/>
      <x:c r="N28" s="12"/>
      <x:c r="O28" s="4"/>
      <x:c r="P28" s="46">
        <x:f t="shared" si="2"/>
        <x:v>2787.78</x:v>
      </x:c>
    </x:row>
    <x:row r="29" ht="15" customHeight="1">
      <x:c r="B29" s="10" t="s">
        <x:v>7</x:v>
      </x:c>
      <x:c r="C29" s="12">
        <x:v>480.494</x:v>
      </x:c>
      <x:c r="D29" s="12"/>
      <x:c r="E29" s="12"/>
      <x:c r="F29" s="12"/>
      <x:c r="G29" s="12"/>
      <x:c r="H29" s="12"/>
      <x:c r="I29" s="12"/>
      <x:c r="J29" s="12"/>
      <x:c r="K29" s="12"/>
      <x:c r="L29" s="12"/>
      <x:c r="M29" s="12"/>
      <x:c r="N29" s="72"/>
      <x:c r="O29" s="4"/>
      <x:c r="P29" s="46">
        <x:f t="shared" si="2"/>
        <x:v>480.494</x:v>
      </x:c>
    </x:row>
    <x:row r="30" ht="15" customHeight="1">
      <x:c r="B30" s="10" t="s">
        <x:v>23</x:v>
      </x:c>
      <x:c r="C30" s="11">
        <x:f>33.32+1232.5+20.83</x:f>
        <x:v>1286.6499999999999</x:v>
      </x:c>
      <x:c r="D30" s="11"/>
      <x:c r="E30" s="11"/>
      <x:c r="F30" s="11"/>
      <x:c r="G30" s="11"/>
      <x:c r="H30" s="11"/>
      <x:c r="I30" s="11"/>
      <x:c r="J30" s="11"/>
      <x:c r="K30" s="11"/>
      <x:c r="L30" s="11"/>
      <x:c r="M30" s="11"/>
      <x:c r="N30" s="11"/>
      <x:c r="O30" s="4"/>
      <x:c r="P30" s="46">
        <x:f t="shared" si="2"/>
        <x:v>1286.6499999999999</x:v>
      </x:c>
    </x:row>
    <x:row r="31" ht="15" customHeight="1">
      <x:c r="B31" s="8" t="s">
        <x:v>3</x:v>
      </x:c>
      <x:c r="C31" s="9">
        <x:f t="shared" ref="C31:N31" si="3">SUM(C22:C30)</x:f>
      </x:c>
      <x:c r="D31" s="9">
        <x:f t="shared" si="3"/>
        <x:v>0</x:v>
      </x:c>
      <x:c r="E31" s="9">
        <x:f t="shared" si="3"/>
        <x:v>0</x:v>
      </x:c>
      <x:c r="F31" s="9">
        <x:f t="shared" si="3"/>
        <x:v>0</x:v>
      </x:c>
      <x:c r="G31" s="9">
        <x:f t="shared" si="3"/>
        <x:v>0</x:v>
      </x:c>
      <x:c r="H31" s="9">
        <x:f t="shared" si="3"/>
        <x:v>0</x:v>
      </x:c>
      <x:c r="I31" s="9">
        <x:f t="shared" si="3"/>
        <x:v>0</x:v>
      </x:c>
      <x:c r="J31" s="9">
        <x:f t="shared" si="3"/>
        <x:v>0</x:v>
      </x:c>
      <x:c r="K31" s="9">
        <x:f t="shared" si="3"/>
        <x:v>0</x:v>
      </x:c>
      <x:c r="L31" s="9">
        <x:f t="shared" si="3"/>
        <x:v>0</x:v>
      </x:c>
      <x:c r="M31" s="9">
        <x:f t="shared" si="3"/>
        <x:v>0</x:v>
      </x:c>
      <x:c r="N31" s="9">
        <x:f t="shared" si="3"/>
        <x:v>0</x:v>
      </x:c>
      <x:c r="O31" s="4"/>
      <x:c r="P31" s="50">
        <x:f t="shared" si="2"/>
        <x:v>9960.96351573658</x:v>
      </x:c>
    </x:row>
    <x:row r="32" ht="15" customHeight="1">
      <x:c r="B32" s="19"/>
      <x:c r="C32" s="20"/>
      <x:c r="D32" s="20"/>
      <x:c r="E32" s="20"/>
      <x:c r="F32" s="20"/>
      <x:c r="G32" s="20"/>
      <x:c r="H32" s="20"/>
      <x:c r="I32" s="20"/>
      <x:c r="J32" s="20"/>
      <x:c r="K32" s="20"/>
      <x:c r="L32" s="20"/>
      <x:c r="M32" s="20"/>
      <x:c r="N32" s="20"/>
      <x:c r="O32" s="4"/>
      <x:c r="P32" s="51"/>
    </x:row>
    <x:row r="33" ht="15" customHeight="1">
      <x:c r="B33" s="41" t="s">
        <x:v>29</x:v>
      </x:c>
      <x:c r="C33" s="42">
        <x:f t="shared" ref="C33:N33" si="4">+C19-C31</x:f>
      </x:c>
      <x:c r="D33" s="42">
        <x:f t="shared" si="4"/>
        <x:v>0</x:v>
      </x:c>
      <x:c r="E33" s="42">
        <x:f t="shared" si="4"/>
        <x:v>0</x:v>
      </x:c>
      <x:c r="F33" s="42">
        <x:f t="shared" si="4"/>
        <x:v>0</x:v>
      </x:c>
      <x:c r="G33" s="42">
        <x:f t="shared" si="4"/>
        <x:v>0</x:v>
      </x:c>
      <x:c r="H33" s="42">
        <x:f t="shared" si="4"/>
        <x:v>0</x:v>
      </x:c>
      <x:c r="I33" s="42">
        <x:f t="shared" si="4"/>
        <x:v>0</x:v>
      </x:c>
      <x:c r="J33" s="42">
        <x:f t="shared" si="4"/>
        <x:v>0</x:v>
      </x:c>
      <x:c r="K33" s="42">
        <x:f t="shared" si="4"/>
        <x:v>0</x:v>
      </x:c>
      <x:c r="L33" s="42">
        <x:f t="shared" si="4"/>
        <x:v>0</x:v>
      </x:c>
      <x:c r="M33" s="42">
        <x:f t="shared" si="4"/>
        <x:v>0</x:v>
      </x:c>
      <x:c r="N33" s="42">
        <x:f t="shared" si="4"/>
        <x:v>0</x:v>
      </x:c>
      <x:c r="O33" s="4"/>
      <x:c r="P33" s="52">
        <x:f>SUM(C33:N33)</x:f>
        <x:v>-1820.3635157365788</x:v>
      </x:c>
    </x:row>
    <x:row r="34" ht="15" customHeight="1">
      <x:c r="B34" s="1"/>
      <x:c r="C34" s="1"/>
      <x:c r="D34" s="1"/>
      <x:c r="E34" s="1"/>
      <x:c r="F34" s="1"/>
      <x:c r="G34" s="1"/>
      <x:c r="H34" s="1"/>
      <x:c r="I34" s="1"/>
      <x:c r="J34" s="1"/>
      <x:c r="K34" s="1"/>
      <x:c r="L34" s="1"/>
      <x:c r="M34" s="1"/>
      <x:c r="N34" s="1"/>
      <x:c r="P34" s="73"/>
    </x:row>
    <x:row r="35" ht="15" customHeight="1">
      <x:c r="B35" s="80" t="s">
        <x:v>40</x:v>
      </x:c>
      <x:c r="C35" s="18">
        <x:v>1178</x:v>
      </x:c>
      <x:c r="D35" s="18"/>
      <x:c r="E35" s="18"/>
      <x:c r="F35" s="18"/>
      <x:c r="G35" s="18"/>
      <x:c r="H35" s="18"/>
      <x:c r="I35" s="18"/>
      <x:c r="J35" s="18"/>
      <x:c r="K35" s="18"/>
      <x:c r="L35" s="18"/>
      <x:c r="M35" s="18"/>
      <x:c r="N35" s="18"/>
      <x:c r="O35" s="4"/>
      <x:c r="P35" s="53">
        <x:f>SUM(C35:N35)</x:f>
        <x:v>1178</x:v>
      </x:c>
    </x:row>
    <x:row r="36" ht="15" customHeight="1">
      <x:c r="B36" s="80" t="s">
        <x:v>41</x:v>
      </x:c>
      <x:c r="C36" s="18">
        <x:v>480.494</x:v>
      </x:c>
      <x:c r="D36" s="18"/>
      <x:c r="E36" s="18"/>
      <x:c r="F36" s="18"/>
      <x:c r="G36" s="18"/>
      <x:c r="H36" s="18"/>
      <x:c r="I36" s="18"/>
      <x:c r="J36" s="18"/>
      <x:c r="K36" s="18"/>
      <x:c r="L36" s="18"/>
      <x:c r="M36" s="18"/>
      <x:c r="N36" s="18"/>
      <x:c r="O36" s="4"/>
      <x:c r="P36" s="53">
        <x:f>SUM(C36:N36)</x:f>
        <x:v>480.494</x:v>
      </x:c>
    </x:row>
    <x:row r="37" ht="15" customHeight="1">
      <x:c r="R37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6" t="s">
        <x:v>36</x:v>
      </x:c>
      <x:c r="C2" s="87"/>
    </x:row>
    <x:row r="3" spans="2:3" ht="27" customHeight="1" x14ac:dyDescent="0.45">
      <x:c r="B3" s="39" t="s">
        <x:v>34</x:v>
      </x:c>
      <x:c r="C3" s="40">
        <x:v>0.08</x:v>
      </x:c>
    </x:row>
    <x:row r="4" spans="2:3" ht="27" customHeight="1" x14ac:dyDescent="0.45">
      <x:c r="B4" s="39" t="s">
        <x:v>35</x:v>
      </x:c>
      <x:c r="C4" s="39">
        <x:v>75</x:v>
      </x:c>
    </x:row>
    <x:row r="5" spans="2:3" ht="21" customHeight="1" x14ac:dyDescent="0.45">
      <x:c r="B5" s="39" t="s">
        <x:v>47</x:v>
      </x:c>
      <x:c r="C5" s="39">
        <x:v>470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8" t="s">
        <x:v>38</x:v>
      </x:c>
      <x:c r="C2" s="89"/>
    </x:row>
    <x:row r="3" spans="2:3" ht="22.05" customHeight="1" x14ac:dyDescent="0.45">
      <x:c r="B3" s="69" t="s">
        <x:v>39</x:v>
      </x:c>
      <x:c r="C3" s="71">
        <x:f>'2023'!P33</x:f>
        <x:v>-1820.3635157365788</x:v>
      </x:c>
    </x:row>
    <x:row r="4" spans="2:3" ht="22.05" customHeight="1" x14ac:dyDescent="0.45">
      <x:c r="B4" s="70" t="s">
        <x:v>46</x:v>
      </x:c>
      <x:c r="C4" s="71">
        <x:f>'2023'!P12</x:f>
        <x:v>3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2023-02-03T14:09:28Z</dcterms:modified>
</cp:coreProperties>
</file>