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13_ncr:1_{89EF049C-4A2F-4CC3-9AF3-3618BA81B4D5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>'2022'!$J$3</definedName>
    <definedName name="AVANCE_SUR_SALAIRE" localSheetId="0">'2022'!#REF!</definedName>
    <definedName name="AVANCE_SUR_SALAIRE">#REF!</definedName>
    <definedName name="AVRIL">'2022'!$F$3</definedName>
    <definedName name="CRA" localSheetId="0">'2022'!$B$10</definedName>
    <definedName name="CRA">#REF!</definedName>
    <definedName name="CRA_ASTREINTE" localSheetId="0">'2022'!$B$14</definedName>
    <definedName name="CRA_ASTREINTE">#REF!</definedName>
    <definedName name="CRA_CP" localSheetId="0">'2022'!$B$12</definedName>
    <definedName name="CRA_CP">#REF!</definedName>
    <definedName name="CRA_PRODUCTION" localSheetId="0">'2022'!$B$11</definedName>
    <definedName name="CRA_PRODUCTION">#REF!</definedName>
    <definedName name="CRA_SANS_SOLDE" localSheetId="0">'2022'!$B$13</definedName>
    <definedName name="CRA_SANS_SOLDE">#REF!</definedName>
    <definedName name="DECEMBRE" localSheetId="0">'2022'!$N$3</definedName>
    <definedName name="DECEMBRE">#REF!</definedName>
    <definedName name="ENTREES" localSheetId="0">'2022'!$B$16</definedName>
    <definedName name="ENTREES">#REF!</definedName>
    <definedName name="ENTREES_ASTREINTE" localSheetId="0">'2022'!$B$18</definedName>
    <definedName name="ENTREES_ASTREINTE">#REF!</definedName>
    <definedName name="ENTREES_FACTURE" localSheetId="0">'2022'!$B$17</definedName>
    <definedName name="ENTREES_FACTURE">#REF!</definedName>
    <definedName name="FEVRIER">'2022'!$D$3</definedName>
    <definedName name="FRAIS_KM" localSheetId="0">'2022'!$B$33</definedName>
    <definedName name="JANVIER">'2022'!$C$3</definedName>
    <definedName name="JUILLET">'2022'!$I$3</definedName>
    <definedName name="JUIN">'2022'!$H$3</definedName>
    <definedName name="MAI">'2022'!$G$3</definedName>
    <definedName name="MARS">'2022'!$E$3</definedName>
    <definedName name="MOIS" localSheetId="0">'2022'!$B$3</definedName>
    <definedName name="MOIS">#REF!</definedName>
    <definedName name="NOMBRE_KM" localSheetId="0">'2022'!$B$32</definedName>
    <definedName name="NOVEMBRE" localSheetId="0">'2022'!$M$3</definedName>
    <definedName name="NOVEMBRE">#REF!</definedName>
    <definedName name="OCTOBRE">'2022'!$L$3</definedName>
    <definedName name="REPAS" localSheetId="0">'2022'!$B$5</definedName>
    <definedName name="REPAS">#REF!</definedName>
    <definedName name="REPAS_ACQUIS" localSheetId="0">'2022'!$B$7</definedName>
    <definedName name="REPAS_ACQUIS">#REF!</definedName>
    <definedName name="REPAS_PRIS" localSheetId="0">'2022'!$B$6</definedName>
    <definedName name="REPAS_PRIS">#REF!</definedName>
    <definedName name="REPAS_SOLDE" localSheetId="0">'2022'!$B$8</definedName>
    <definedName name="REPAS_SOLDE">#REF!</definedName>
    <definedName name="SEPTEMBRE">'2022'!$K$3</definedName>
    <definedName name="SOLDE" localSheetId="0">'2022'!$B$30</definedName>
    <definedName name="SORTIES" localSheetId="0">'2022'!$B$21</definedName>
    <definedName name="SORTIES">#REF!</definedName>
    <definedName name="SORTIES_ABONDEMENT" localSheetId="0">'2022'!#REF!</definedName>
    <definedName name="SORTIES_ABONDEMENT">#REF!</definedName>
    <definedName name="SORTIES_CHARGES_SOCIALES_PATRONALES" localSheetId="0">'2022'!$B$23</definedName>
    <definedName name="SORTIES_CHARGES_SOCIALES_PATRONALES">#REF!</definedName>
    <definedName name="SORTIES_FRAIS_KM" localSheetId="0">'2022'!$B$24</definedName>
    <definedName name="SORTIES_FRAIS_PEE_AMUNDI" localSheetId="0">'2022'!#REF!</definedName>
    <definedName name="SORTIES_FRAIS_PEE_AMUNDI">#REF!</definedName>
    <definedName name="SORTIES_INTERESSEMENT" localSheetId="0">'2022'!#REF!</definedName>
    <definedName name="SORTIES_INTERESSEMENT">#REF!</definedName>
    <definedName name="SORTIES_SALAIRE_NET" localSheetId="0">'2022'!$B$22</definedName>
    <definedName name="SORTIES_SALAIRE_NET">#REF!</definedName>
    <definedName name="TOTAL" localSheetId="0">'2022'!$P$3</definedName>
    <definedName name="TOTAL">#REF!</definedName>
    <definedName name="TOTAL_ENTREES" localSheetId="0">'2022'!$B$19</definedName>
    <definedName name="TOTAL_ENTREES">#REF!</definedName>
    <definedName name="TOTAL_SORTIES" localSheetId="0">'2022'!$B$26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6" i="14" l="1"/>
  <c r="G27" i="14"/>
  <c r="D27" i="14"/>
  <c r="E27" i="14"/>
  <c r="F27" i="14"/>
  <c r="H27" i="14"/>
  <c r="I27" i="14"/>
  <c r="J27" i="14"/>
  <c r="K27" i="14"/>
  <c r="L27" i="14"/>
  <c r="M27" i="14"/>
  <c r="N27" i="14"/>
  <c r="C27" i="14"/>
  <c r="P34" i="14"/>
  <c r="P33" i="14"/>
  <c r="J31" i="14"/>
  <c r="P29" i="14"/>
  <c r="P25" i="14"/>
  <c r="P24" i="14"/>
  <c r="P23" i="14"/>
  <c r="P22" i="14"/>
  <c r="N19" i="14"/>
  <c r="L19" i="14"/>
  <c r="K19" i="14"/>
  <c r="J19" i="14"/>
  <c r="I19" i="14"/>
  <c r="I31" i="14" s="1"/>
  <c r="H19" i="14"/>
  <c r="G19" i="14"/>
  <c r="F19" i="14"/>
  <c r="F31" i="14" s="1"/>
  <c r="E19" i="14"/>
  <c r="E31" i="14" s="1"/>
  <c r="D19" i="14"/>
  <c r="C19" i="14"/>
  <c r="P18" i="14"/>
  <c r="P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N30" i="12"/>
  <c r="P30" i="12"/>
  <c r="P33" i="12"/>
  <c r="P32" i="12"/>
  <c r="L30" i="12"/>
  <c r="D30" i="12"/>
  <c r="P28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P26" i="12" s="1"/>
  <c r="P25" i="12"/>
  <c r="P24" i="12"/>
  <c r="N23" i="12"/>
  <c r="M23" i="12"/>
  <c r="P23" i="12" s="1"/>
  <c r="P22" i="12"/>
  <c r="N19" i="12"/>
  <c r="M19" i="12"/>
  <c r="M30" i="12" s="1"/>
  <c r="L19" i="12"/>
  <c r="K19" i="12"/>
  <c r="K30" i="12" s="1"/>
  <c r="J19" i="12"/>
  <c r="J30" i="12" s="1"/>
  <c r="I19" i="12"/>
  <c r="I30" i="12" s="1"/>
  <c r="H19" i="12"/>
  <c r="H30" i="12" s="1"/>
  <c r="G19" i="12"/>
  <c r="G30" i="12" s="1"/>
  <c r="F19" i="12"/>
  <c r="F30" i="12" s="1"/>
  <c r="E19" i="12"/>
  <c r="P19" i="12" s="1"/>
  <c r="D19" i="12"/>
  <c r="C19" i="12"/>
  <c r="C30" i="12" s="1"/>
  <c r="P18" i="12"/>
  <c r="N17" i="12"/>
  <c r="M17" i="12"/>
  <c r="P17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27" i="14" l="1"/>
  <c r="H31" i="14"/>
  <c r="G31" i="14"/>
  <c r="K31" i="14"/>
  <c r="D31" i="14"/>
  <c r="L31" i="14"/>
  <c r="N31" i="14"/>
  <c r="P8" i="14"/>
  <c r="C31" i="14"/>
  <c r="M19" i="14"/>
  <c r="M31" i="14" s="1"/>
  <c r="E30" i="12"/>
  <c r="P31" i="14" l="1"/>
  <c r="C3" i="13" s="1"/>
  <c r="P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18F25544-3563-48D1-A5A0-A797FC5B0079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Remboursement du salaire à compter de Décembre à raison de 500 euros / Mois</t>
        </r>
      </text>
    </comment>
    <comment ref="N28" authorId="0" shapeId="0" xr:uid="{E79682E9-ADDA-41D8-BF3D-A564D21EDA12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Déduction du Salaire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C26" authorId="0" shapeId="0" xr:uid="{10B17542-B5D9-45FC-88E0-5AC293A65E30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Rembousement Facture Formation à déduire de la cagnotte
</t>
        </r>
      </text>
    </comment>
  </commentList>
</comments>
</file>

<file path=xl/sharedStrings.xml><?xml version="1.0" encoding="utf-8"?>
<sst xmlns="http://schemas.openxmlformats.org/spreadsheetml/2006/main" count="84" uniqueCount="45">
  <si>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</si>
  <si>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</si>
  <si>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</si>
  <si>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</si>
  <si>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</si>
  <si>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</si>
  <si>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</si>
  <si>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</si>
  <si>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</si>
  <si>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</si>
  <si>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</si>
  <si>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</si>
  <si>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</si>
  <si>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</si>
  <si>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</si>
  <si>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</si>
  <si>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</si>
  <si>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</si>
  <si>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</si>
  <si>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</si>
  <si>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</si>
  <si>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</si>
  <si>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</si>
  <si>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</si>
  <si>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</si>
  <si>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</si>
  <si>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</si>
  <si>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</si>
  <si>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</si>
  <si>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</si>
  <si>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</si>
  <si>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</si>
  <si>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</si>
  <si>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</si>
  <si>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</si>
  <si>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</si>
  <si>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</si>
  <si>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</si>
  <si>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</si>
  <si>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</si>
  <si>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</si>
  <si>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2022)</t>
  </si>
  <si>
    <t>Acompte Versé</t>
  </si>
  <si>
    <t>Acompte Remboursé</t>
  </si>
  <si>
    <t>Frais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</si>
</sst>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5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4" borderId="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abSelected="1" workbookViewId="0">
      <selection activeCell="R4" sqref="R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7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8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6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6">
        <f>SUM(C7:N7)</f>
        <v>42</v>
      </c>
    </row>
    <row r="8" spans="2:16" x14ac:dyDescent="0.45">
      <c r="B8" s="18" t="s">
        <v>22</v>
      </c>
      <c r="C8" s="62">
        <f t="shared" ref="C8:N8" si="0">C7-C6</f>
        <v>0</v>
      </c>
      <c r="D8" s="62">
        <f t="shared" si="0"/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1</v>
      </c>
      <c r="N8" s="62">
        <f t="shared" si="0"/>
        <v>3</v>
      </c>
      <c r="O8" s="36"/>
      <c r="P8" s="56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9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7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1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M11*Params!$C$5*(1-Params!$C$3)-Params!$C$4</f>
        <v>10413</v>
      </c>
      <c r="N17" s="10">
        <f>N11*Params!$C$5*(1-Params!$C$3)-Params!$C$4</f>
        <v>11461.800000000001</v>
      </c>
      <c r="O17" s="4"/>
      <c r="P17" s="41">
        <f>SUM(C17:N17)</f>
        <v>21874.800000000003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2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45">
      <c r="B24" s="54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45">
      <c r="B25" s="54" t="s">
        <v>42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63">
        <v>2000</v>
      </c>
      <c r="N25" s="10"/>
      <c r="O25" s="4"/>
      <c r="P25" s="43">
        <f>SUM(C25:N25)</f>
        <v>2000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11899.43</v>
      </c>
      <c r="N26" s="44">
        <f t="shared" si="2"/>
        <v>9446.2900000000009</v>
      </c>
      <c r="O26" s="4"/>
      <c r="P26" s="59">
        <f>SUM(C26:N26)</f>
        <v>21345.72</v>
      </c>
    </row>
    <row r="28" spans="2:16" x14ac:dyDescent="0.45">
      <c r="B28" s="64" t="s">
        <v>43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>
        <v>500</v>
      </c>
      <c r="P28" s="66">
        <f>SUM(C28:N28)</f>
        <v>500</v>
      </c>
    </row>
    <row r="30" spans="2:16" x14ac:dyDescent="0.45">
      <c r="B30" s="45" t="s">
        <v>36</v>
      </c>
      <c r="C30" s="46">
        <f t="shared" ref="C30:M30" si="3">C19-C26</f>
        <v>0</v>
      </c>
      <c r="D30" s="46">
        <f t="shared" si="3"/>
        <v>0</v>
      </c>
      <c r="E30" s="46">
        <f t="shared" si="3"/>
        <v>0</v>
      </c>
      <c r="F30" s="46">
        <f t="shared" si="3"/>
        <v>0</v>
      </c>
      <c r="G30" s="46">
        <f t="shared" si="3"/>
        <v>0</v>
      </c>
      <c r="H30" s="46">
        <f t="shared" si="3"/>
        <v>0</v>
      </c>
      <c r="I30" s="46">
        <f t="shared" si="3"/>
        <v>0</v>
      </c>
      <c r="J30" s="46">
        <f t="shared" si="3"/>
        <v>0</v>
      </c>
      <c r="K30" s="46">
        <f t="shared" si="3"/>
        <v>0</v>
      </c>
      <c r="L30" s="46">
        <f t="shared" si="3"/>
        <v>0</v>
      </c>
      <c r="M30" s="46">
        <f t="shared" si="3"/>
        <v>-1486.4300000000003</v>
      </c>
      <c r="N30" s="46">
        <f>N19-N26</f>
        <v>2015.5100000000002</v>
      </c>
      <c r="P30" s="58">
        <f>SUM(C30:O30)</f>
        <v>529.07999999999993</v>
      </c>
    </row>
    <row r="32" spans="2:16" x14ac:dyDescent="0.45">
      <c r="B32" s="61" t="s">
        <v>37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>
        <v>1320</v>
      </c>
      <c r="N32" s="53">
        <v>1452</v>
      </c>
      <c r="P32" s="60">
        <f>SUM(C32:N32)</f>
        <v>2772</v>
      </c>
    </row>
    <row r="33" spans="2:16" x14ac:dyDescent="0.45">
      <c r="B33" s="61" t="s">
        <v>38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>
        <v>568.6</v>
      </c>
      <c r="N33" s="53">
        <v>615.46</v>
      </c>
      <c r="P33" s="60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8F81-3AA9-49C7-8D42-C344D3C9F5CD}">
  <dimension ref="B1:P34"/>
  <sheetViews>
    <sheetView workbookViewId="0">
      <selection activeCell="E24" sqref="E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7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8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6">
        <f>SUM(C6:N6)</f>
        <v>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6">
        <f>SUM(C7:N7)</f>
        <v>0</v>
      </c>
    </row>
    <row r="8" spans="2:16" x14ac:dyDescent="0.45">
      <c r="B8" s="18" t="s">
        <v>22</v>
      </c>
      <c r="C8" s="62">
        <f t="shared" ref="C8:N8" si="0">C7-C6</f>
        <v>0</v>
      </c>
      <c r="D8" s="62">
        <f t="shared" si="0"/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 t="shared" si="0"/>
        <v>0</v>
      </c>
      <c r="O8" s="36"/>
      <c r="P8" s="56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9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7">
        <f>SUM(C11:N11)</f>
        <v>0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1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2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0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0</v>
      </c>
    </row>
    <row r="24" spans="2:16" x14ac:dyDescent="0.45">
      <c r="B24" s="54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0</v>
      </c>
    </row>
    <row r="25" spans="2:16" x14ac:dyDescent="0.45">
      <c r="B25" s="54" t="s">
        <v>42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0</v>
      </c>
    </row>
    <row r="26" spans="2:16" x14ac:dyDescent="0.45">
      <c r="B26" s="54" t="s">
        <v>44</v>
      </c>
      <c r="C26" s="72">
        <v>781.25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4"/>
      <c r="P26" s="43">
        <f>SUM(C26:N26)</f>
        <v>781.25</v>
      </c>
    </row>
    <row r="27" spans="2:16" x14ac:dyDescent="0.45">
      <c r="B27" s="8" t="s">
        <v>3</v>
      </c>
      <c r="C27" s="44">
        <f>SUM(C22:C26)</f>
        <v>781.25</v>
      </c>
      <c r="D27" s="44">
        <f t="shared" ref="D27:N27" si="2">SUM(D22:D26)</f>
        <v>0</v>
      </c>
      <c r="E27" s="44">
        <f t="shared" si="2"/>
        <v>0</v>
      </c>
      <c r="F27" s="44">
        <f t="shared" si="2"/>
        <v>0</v>
      </c>
      <c r="G27" s="44">
        <f>SUM(G22:G26)</f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59">
        <f>SUM(C27:N27)</f>
        <v>781.25</v>
      </c>
    </row>
    <row r="29" spans="2:16" x14ac:dyDescent="0.45">
      <c r="B29" s="64" t="s">
        <v>43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P29" s="66">
        <f>SUM(C29:N29)</f>
        <v>0</v>
      </c>
    </row>
    <row r="31" spans="2:16" x14ac:dyDescent="0.45">
      <c r="B31" s="45" t="s">
        <v>36</v>
      </c>
      <c r="C31" s="46">
        <f t="shared" ref="C31:M31" si="3">C19-C27</f>
        <v>-781.25</v>
      </c>
      <c r="D31" s="46">
        <f t="shared" si="3"/>
        <v>0</v>
      </c>
      <c r="E31" s="46">
        <f t="shared" si="3"/>
        <v>0</v>
      </c>
      <c r="F31" s="46">
        <f t="shared" si="3"/>
        <v>0</v>
      </c>
      <c r="G31" s="46">
        <f t="shared" si="3"/>
        <v>0</v>
      </c>
      <c r="H31" s="46">
        <f t="shared" si="3"/>
        <v>0</v>
      </c>
      <c r="I31" s="46">
        <f t="shared" si="3"/>
        <v>0</v>
      </c>
      <c r="J31" s="46">
        <f t="shared" si="3"/>
        <v>0</v>
      </c>
      <c r="K31" s="46">
        <f t="shared" si="3"/>
        <v>0</v>
      </c>
      <c r="L31" s="46">
        <f t="shared" si="3"/>
        <v>0</v>
      </c>
      <c r="M31" s="46">
        <f t="shared" si="3"/>
        <v>0</v>
      </c>
      <c r="N31" s="46">
        <f>N19-N27</f>
        <v>0</v>
      </c>
      <c r="P31" s="58">
        <f>SUM(C31:O31)</f>
        <v>-781.25</v>
      </c>
    </row>
    <row r="33" spans="2:16" x14ac:dyDescent="0.45">
      <c r="B33" s="61" t="s">
        <v>37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P33" s="60">
        <f>SUM(C33:N33)</f>
        <v>0</v>
      </c>
    </row>
    <row r="34" spans="2:16" x14ac:dyDescent="0.45">
      <c r="B34" s="61" t="s">
        <v>38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P34" s="60">
        <f>SUM(C34:N34)</f>
        <v>0</v>
      </c>
    </row>
  </sheetData>
  <mergeCells count="1">
    <mergeCell ref="B1:B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H6" sqref="H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570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B31" sqref="B31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SUM('2022'!P30+'2023'!P31)</f>
        <v>-252.17000000000007</v>
      </c>
    </row>
    <row r="4" spans="2:3" ht="16.899999999999999" customHeight="1" x14ac:dyDescent="0.45">
      <c r="B4" s="38" t="s">
        <v>39</v>
      </c>
      <c r="C4" s="40">
        <f>'2022'!P12+'2023'!P12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35</vt:i4>
      </vt:variant>
    </vt:vector>
  </HeadingPairs>
  <TitlesOfParts>
    <vt:vector size="39" baseType="lpstr">
      <vt:lpstr>2022</vt:lpstr>
      <vt:lpstr>2023</vt:lpstr>
      <vt:lpstr>Params</vt:lpstr>
      <vt:lpstr>Synthése</vt:lpstr>
      <vt:lpstr>AOUT</vt:lpstr>
      <vt:lpstr>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FEVRIER</vt:lpstr>
      <vt:lpstr>'2022'!FRAIS_KM</vt:lpstr>
      <vt:lpstr>JANVIER</vt:lpstr>
      <vt:lpstr>JUILLET</vt:lpstr>
      <vt:lpstr>JUIN</vt:lpstr>
      <vt:lpstr>MAI</vt:lpstr>
      <vt:lpstr>MARS</vt:lpstr>
      <vt:lpstr>'2022'!MOIS</vt:lpstr>
      <vt:lpstr>'2022'!NOMBRE_KM</vt:lpstr>
      <vt:lpstr>'2022'!NOVEMBRE</vt:lpstr>
      <vt:lpstr>OCTOBRE</vt:lpstr>
      <vt:lpstr>'2022'!REPAS</vt:lpstr>
      <vt:lpstr>'2022'!REPAS_ACQUIS</vt:lpstr>
      <vt:lpstr>'2022'!REPAS_PRIS</vt:lpstr>
      <vt:lpstr>'2022'!REPAS_SOLDE</vt:lpstr>
      <vt:lpstr>SEPTEMBRE</vt:lpstr>
      <vt:lpstr>'2022'!SOLDE</vt:lpstr>
      <vt:lpstr>'2022'!SORTIES</vt:lpstr>
      <vt:lpstr>'2022'!SORTIES_CHARGES_SOCIALES_PATRONALES</vt:lpstr>
      <vt:lpstr>'2022'!SORTIES_FRAIS_KM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2023-01-03T14:51:02Z</dcterms:modified>
</cp:coreProperties>
</file>