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HighskillTools\Data\Suivi\2022\11\Normal\"/>
    </mc:Choice>
  </mc:AlternateContent>
  <xr:revisionPtr revIDLastSave="0" documentId="13_ncr:1_{62CBE954-9E7D-4B2D-9604-EBE7DE259D8E}" xr6:coauthVersionLast="47" xr6:coauthVersionMax="47" xr10:uidLastSave="{00000000-0000-0000-0000-000000000000}"/>
  <bookViews>
    <workbookView xWindow="15" yWindow="15" windowWidth="22485" windowHeight="14265" xr2:uid="{00000000-000D-0000-FFFF-FFFF00000000}"/>
  </bookViews>
  <sheets>
    <sheet name="2022" sheetId="12" r:id="rId1"/>
    <sheet name="Params" sheetId="10" r:id="rId2"/>
    <sheet name="Synthése" sheetId="13" r:id="rId3"/>
  </sheets>
  <definedNames>
    <definedName name="AOUT">'2022'!$J$3</definedName>
    <definedName name="AVANCE_SUR_SALAIRE" localSheetId="0">'2022'!#REF!</definedName>
    <definedName name="AVANCE_SUR_SALAIRE">#REF!</definedName>
    <definedName name="AVRIL">'2022'!$F$3</definedName>
    <definedName name="CRA" localSheetId="0">'2022'!$B$10</definedName>
    <definedName name="CRA">#REF!</definedName>
    <definedName name="CRA_ASTREINTE" localSheetId="0">'2022'!$B$14</definedName>
    <definedName name="CRA_ASTREINTE">#REF!</definedName>
    <definedName name="CRA_CP" localSheetId="0">'2022'!$B$12</definedName>
    <definedName name="CRA_CP">#REF!</definedName>
    <definedName name="CRA_PRODUCTION" localSheetId="0">'2022'!$B$11</definedName>
    <definedName name="CRA_PRODUCTION">#REF!</definedName>
    <definedName name="CRA_SANS_SOLDE" localSheetId="0">'2022'!$B$13</definedName>
    <definedName name="CRA_SANS_SOLDE">#REF!</definedName>
    <definedName name="DECEMBRE" localSheetId="0">'2022'!$N$3</definedName>
    <definedName name="DECEMBRE">#REF!</definedName>
    <definedName name="ENTREES" localSheetId="0">'2022'!$B$16</definedName>
    <definedName name="ENTREES">#REF!</definedName>
    <definedName name="ENTREES_ASTREINTE" localSheetId="0">'2022'!$B$18</definedName>
    <definedName name="ENTREES_ASTREINTE">#REF!</definedName>
    <definedName name="ENTREES_FACTURE" localSheetId="0">'2022'!$B$17</definedName>
    <definedName name="ENTREES_FACTURE">#REF!</definedName>
    <definedName name="FEVRIER">'2022'!$D$3</definedName>
    <definedName name="FRAIS_KM" localSheetId="0">'2022'!$B$33</definedName>
    <definedName name="JANVIER">'2022'!$C$3</definedName>
    <definedName name="JUILLET">'2022'!$I$3</definedName>
    <definedName name="JUIN">'2022'!$H$3</definedName>
    <definedName name="MAI">'2022'!$G$3</definedName>
    <definedName name="MARS">'2022'!$E$3</definedName>
    <definedName name="MOIS" localSheetId="0">'2022'!$B$3</definedName>
    <definedName name="MOIS">#REF!</definedName>
    <definedName name="NOMBRE_KM" localSheetId="0">'2022'!$B$32</definedName>
    <definedName name="NOVEMBRE" localSheetId="0">'2022'!$M$3</definedName>
    <definedName name="NOVEMBRE">#REF!</definedName>
    <definedName name="OCTOBRE">'2022'!$L$3</definedName>
    <definedName name="REPAS" localSheetId="0">'2022'!$B$5</definedName>
    <definedName name="REPAS">#REF!</definedName>
    <definedName name="REPAS_ACQUIS" localSheetId="0">'2022'!$B$7</definedName>
    <definedName name="REPAS_ACQUIS">#REF!</definedName>
    <definedName name="REPAS_PRIS" localSheetId="0">'2022'!$B$6</definedName>
    <definedName name="REPAS_PRIS">#REF!</definedName>
    <definedName name="REPAS_SOLDE" localSheetId="0">'2022'!$B$8</definedName>
    <definedName name="REPAS_SOLDE">#REF!</definedName>
    <definedName name="SEPTEMBRE">'2022'!$K$3</definedName>
    <definedName name="SOLDE" localSheetId="0">'2022'!$B$30</definedName>
    <definedName name="SORTIES" localSheetId="0">'2022'!$B$21</definedName>
    <definedName name="SORTIES">#REF!</definedName>
    <definedName name="SORTIES_ABONDEMENT" localSheetId="0">'2022'!#REF!</definedName>
    <definedName name="SORTIES_ABONDEMENT">#REF!</definedName>
    <definedName name="SORTIES_CHARGES_SOCIALES_PATRONALES" localSheetId="0">'2022'!$B$23</definedName>
    <definedName name="SORTIES_CHARGES_SOCIALES_PATRONALES">#REF!</definedName>
    <definedName name="SORTIES_FRAIS_KM" localSheetId="0">'2022'!$B$24</definedName>
    <definedName name="SORTIES_FRAIS_PEE_AMUNDI" localSheetId="0">'2022'!#REF!</definedName>
    <definedName name="SORTIES_FRAIS_PEE_AMUNDI">#REF!</definedName>
    <definedName name="SORTIES_INTERESSEMENT" localSheetId="0">'2022'!#REF!</definedName>
    <definedName name="SORTIES_INTERESSEMENT">#REF!</definedName>
    <definedName name="SORTIES_SALAIRE_NET" localSheetId="0">'2022'!$B$22</definedName>
    <definedName name="SORTIES_SALAIRE_NET">#REF!</definedName>
    <definedName name="TOTAL" localSheetId="0">'2022'!$P$3</definedName>
    <definedName name="TOTAL">#REF!</definedName>
    <definedName name="TOTAL_ENTREES" localSheetId="0">'2022'!$B$19</definedName>
    <definedName name="TOTAL_ENTREES">#REF!</definedName>
    <definedName name="TOTAL_SORTIES" localSheetId="0">'2022'!$B$26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8" i="12" l="1"/>
  <c r="P26" i="12"/>
  <c r="P25" i="12"/>
  <c r="D26" i="12"/>
  <c r="E26" i="12"/>
  <c r="F26" i="12"/>
  <c r="G26" i="12"/>
  <c r="H26" i="12"/>
  <c r="I26" i="12"/>
  <c r="J26" i="12"/>
  <c r="K26" i="12"/>
  <c r="L26" i="12"/>
  <c r="N26" i="12"/>
  <c r="C26" i="12"/>
  <c r="P33" i="12"/>
  <c r="P32" i="12"/>
  <c r="P24" i="12"/>
  <c r="M23" i="12"/>
  <c r="M26" i="12" s="1"/>
  <c r="P22" i="12"/>
  <c r="N19" i="12"/>
  <c r="L19" i="12"/>
  <c r="K19" i="12"/>
  <c r="J19" i="12"/>
  <c r="I19" i="12"/>
  <c r="H19" i="12"/>
  <c r="G19" i="12"/>
  <c r="F19" i="12"/>
  <c r="E19" i="12"/>
  <c r="E30" i="12" s="1"/>
  <c r="D19" i="12"/>
  <c r="C19" i="12"/>
  <c r="P18" i="12"/>
  <c r="M17" i="12"/>
  <c r="P17" i="12" s="1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7" i="12"/>
  <c r="P6" i="12"/>
  <c r="I30" i="12" l="1"/>
  <c r="P8" i="12"/>
  <c r="M19" i="12"/>
  <c r="J30" i="12"/>
  <c r="F30" i="12"/>
  <c r="G30" i="12"/>
  <c r="H30" i="12"/>
  <c r="C30" i="12"/>
  <c r="K30" i="12"/>
  <c r="D30" i="12"/>
  <c r="L30" i="12"/>
  <c r="N30" i="12"/>
  <c r="M30" i="12"/>
  <c r="P23" i="12"/>
  <c r="P19" i="12"/>
  <c r="P30" i="12" l="1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M25" authorId="0" shapeId="0" xr:uid="{18F25544-3563-48D1-A5A0-A797FC5B0079}">
      <text>
        <r>
          <rPr>
            <b/>
            <sz val="11"/>
            <color indexed="81"/>
            <rFont val="Tahoma"/>
            <charset val="1"/>
          </rPr>
          <t>youss:</t>
        </r>
        <r>
          <rPr>
            <sz val="11"/>
            <color indexed="81"/>
            <rFont val="Tahoma"/>
            <charset val="1"/>
          </rPr>
          <t xml:space="preserve">
Remboursement du salaire à compter de Décembre à raison de 500 euros / Mois</t>
        </r>
      </text>
    </comment>
  </commentList>
</comments>
</file>

<file path=xl/sharedStrings.xml><?xml version="1.0" encoding="utf-8"?>
<sst xmlns="http://schemas.openxmlformats.org/spreadsheetml/2006/main" count="45" uniqueCount="44">
  <si>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</si>
  <si>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</si>
  <si>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</si>
  <si>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</si>
  <si>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</si>
  <si>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</si>
  <si>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</si>
  <si>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</si>
  <si>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</si>
  <si>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</si>
  <si>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</si>
  <si>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</si>
  <si>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</si>
  <si>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</si>
  <si>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</si>
  <si>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</si>
  <si>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</si>
  <si>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</si>
  <si>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</si>
  <si>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</si>
  <si>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</si>
  <si>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</si>
  <si>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</si>
  <si>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</si>
  <si>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</si>
  <si>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</si>
  <si>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</si>
  <si>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</si>
  <si>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</si>
  <si>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</si>
  <si>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</si>
  <si>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</si>
  <si>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</si>
  <si>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</si>
  <si>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</si>
  <si>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</si>
  <si>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</si>
  <si>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</si>
  <si>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</si>
  <si>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</si>
  <si>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</si>
  <si>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(Novembre 2022)</t>
  </si>
  <si>
    <t>Acompte Versé</t>
  </si>
  <si>
    <t>Acompte Remboursé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</si>
</sst>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indexed="81"/>
      <name val="Tahoma"/>
      <charset val="1"/>
    </font>
    <font>
      <b/>
      <sz val="11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4" fontId="4" fillId="12" borderId="5" xfId="0" applyNumberFormat="1" applyFont="1" applyFill="1" applyBorder="1"/>
    <xf numFmtId="0" fontId="0" fillId="13" borderId="1" xfId="0" applyFill="1" applyBorder="1" applyProtection="1">
      <protection locked="0"/>
    </xf>
    <xf numFmtId="0" fontId="0" fillId="13" borderId="1" xfId="0" applyFill="1" applyBorder="1"/>
    <xf numFmtId="0" fontId="1" fillId="13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abSelected="1" topLeftCell="B11" workbookViewId="0">
      <selection activeCell="Q22" sqref="Q22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7" customWidth="1"/>
  </cols>
  <sheetData>
    <row r="1" spans="2:16" x14ac:dyDescent="0.45">
      <c r="B1" s="63" t="s">
        <v>9</v>
      </c>
    </row>
    <row r="2" spans="2:16" x14ac:dyDescent="0.45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5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8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37">
        <v>19</v>
      </c>
      <c r="N6" s="37"/>
      <c r="O6" s="36"/>
      <c r="P6" s="56">
        <f>SUM(C6:N6)</f>
        <v>19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>
        <v>20</v>
      </c>
      <c r="N7" s="37"/>
      <c r="O7" s="36"/>
      <c r="P7" s="56">
        <f>SUM(C7:N7)</f>
        <v>20</v>
      </c>
    </row>
    <row r="8" spans="2:16" x14ac:dyDescent="0.45">
      <c r="B8" s="18" t="s">
        <v>22</v>
      </c>
      <c r="C8" s="62">
        <f t="shared" ref="C8:N8" si="0">C7-C6</f>
        <v>0</v>
      </c>
      <c r="D8" s="62">
        <f t="shared" si="0"/>
        <v>0</v>
      </c>
      <c r="E8" s="62">
        <f t="shared" si="0"/>
        <v>0</v>
      </c>
      <c r="F8" s="62">
        <f t="shared" si="0"/>
        <v>0</v>
      </c>
      <c r="G8" s="62">
        <f t="shared" si="0"/>
        <v>0</v>
      </c>
      <c r="H8" s="62">
        <f t="shared" si="0"/>
        <v>0</v>
      </c>
      <c r="I8" s="62">
        <f t="shared" si="0"/>
        <v>0</v>
      </c>
      <c r="J8" s="62">
        <f t="shared" si="0"/>
        <v>0</v>
      </c>
      <c r="K8" s="62">
        <f t="shared" si="0"/>
        <v>0</v>
      </c>
      <c r="L8" s="62">
        <f t="shared" si="0"/>
        <v>0</v>
      </c>
      <c r="M8" s="62">
        <f t="shared" si="0"/>
        <v>1</v>
      </c>
      <c r="N8" s="62">
        <f t="shared" si="0"/>
        <v>0</v>
      </c>
      <c r="O8" s="36"/>
      <c r="P8" s="56">
        <f>SUM(C8:N8)</f>
        <v>1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5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49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>
        <v>20</v>
      </c>
      <c r="N11" s="11"/>
      <c r="P11" s="57">
        <f>SUM(C11:N11)</f>
        <v>20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7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7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7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0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1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>
        <f>M11*Params!$C$5*(1-Params!$C$3)-Params!$C$4</f>
        <v>10413</v>
      </c>
      <c r="N17" s="10"/>
      <c r="O17" s="4"/>
      <c r="P17" s="41">
        <f>SUM(C17:N17)</f>
        <v>10413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10413</v>
      </c>
      <c r="N19" s="28">
        <f t="shared" si="1"/>
        <v>0</v>
      </c>
      <c r="O19" s="5"/>
      <c r="P19" s="42">
        <f>SUM(C19:O19)</f>
        <v>10413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2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>
        <v>5770.62</v>
      </c>
      <c r="N22" s="10"/>
      <c r="O22" s="4"/>
      <c r="P22" s="43">
        <f>SUM(C22:N22)</f>
        <v>5770.62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>
        <f>1244.65+2315.56</f>
        <v>3560.21</v>
      </c>
      <c r="N23" s="10"/>
      <c r="O23" s="4"/>
      <c r="P23" s="43">
        <f>SUM(C23:N23)</f>
        <v>3560.21</v>
      </c>
    </row>
    <row r="24" spans="2:16" x14ac:dyDescent="0.45">
      <c r="B24" s="54" t="s">
        <v>40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>
        <v>568.6</v>
      </c>
      <c r="N24" s="10"/>
      <c r="O24" s="4"/>
      <c r="P24" s="43">
        <f>SUM(C24:N24)</f>
        <v>568.6</v>
      </c>
    </row>
    <row r="25" spans="2:16" x14ac:dyDescent="0.45">
      <c r="B25" s="54" t="s">
        <v>42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68">
        <v>2000</v>
      </c>
      <c r="N25" s="10"/>
      <c r="O25" s="4"/>
      <c r="P25" s="43">
        <f>SUM(C25:N25)</f>
        <v>2000</v>
      </c>
    </row>
    <row r="26" spans="2:16" x14ac:dyDescent="0.45">
      <c r="B26" s="8" t="s">
        <v>3</v>
      </c>
      <c r="C26" s="44">
        <f>SUM(C22:C25)</f>
        <v>0</v>
      </c>
      <c r="D26" s="44">
        <f t="shared" ref="D26:N26" si="2">SUM(D22:D25)</f>
        <v>0</v>
      </c>
      <c r="E26" s="44">
        <f t="shared" si="2"/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11899.43</v>
      </c>
      <c r="N26" s="44">
        <f t="shared" si="2"/>
        <v>0</v>
      </c>
      <c r="O26" s="4"/>
      <c r="P26" s="59">
        <f>SUM(C26:N26)</f>
        <v>11899.43</v>
      </c>
    </row>
    <row r="27" spans="2:16" x14ac:dyDescent="0.45">
      <c r="P27"/>
    </row>
    <row r="28" spans="2:16" x14ac:dyDescent="0.45">
      <c r="B28" s="69" t="s">
        <v>43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P28" s="71">
        <f>SUM(C28:N28)</f>
        <v>0</v>
      </c>
    </row>
    <row r="29" spans="2:16" x14ac:dyDescent="0.45">
      <c r="P29"/>
    </row>
    <row r="30" spans="2:16" x14ac:dyDescent="0.45">
      <c r="B30" s="45" t="s">
        <v>36</v>
      </c>
      <c r="C30" s="46">
        <f t="shared" ref="C30:N30" si="3">C19-C26</f>
        <v>0</v>
      </c>
      <c r="D30" s="46">
        <f t="shared" si="3"/>
        <v>0</v>
      </c>
      <c r="E30" s="46">
        <f t="shared" si="3"/>
        <v>0</v>
      </c>
      <c r="F30" s="46">
        <f t="shared" si="3"/>
        <v>0</v>
      </c>
      <c r="G30" s="46">
        <f t="shared" si="3"/>
        <v>0</v>
      </c>
      <c r="H30" s="46">
        <f t="shared" si="3"/>
        <v>0</v>
      </c>
      <c r="I30" s="46">
        <f t="shared" si="3"/>
        <v>0</v>
      </c>
      <c r="J30" s="46">
        <f t="shared" si="3"/>
        <v>0</v>
      </c>
      <c r="K30" s="46">
        <f t="shared" si="3"/>
        <v>0</v>
      </c>
      <c r="L30" s="46">
        <f t="shared" si="3"/>
        <v>0</v>
      </c>
      <c r="M30" s="46">
        <f t="shared" si="3"/>
        <v>-1486.4300000000003</v>
      </c>
      <c r="N30" s="46">
        <f t="shared" si="3"/>
        <v>0</v>
      </c>
      <c r="P30" s="58">
        <f>SUM(C30:O30)</f>
        <v>-1486.4300000000003</v>
      </c>
    </row>
    <row r="32" spans="2:16" x14ac:dyDescent="0.45">
      <c r="B32" s="61" t="s">
        <v>37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>
        <v>1320</v>
      </c>
      <c r="N32" s="53"/>
      <c r="P32" s="60">
        <f>SUM(C32:N32)</f>
        <v>1320</v>
      </c>
    </row>
    <row r="33" spans="2:16" x14ac:dyDescent="0.45">
      <c r="B33" s="61" t="s">
        <v>38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>
        <v>568.6</v>
      </c>
      <c r="N33" s="53"/>
      <c r="P33" s="60">
        <f>SUM(C33:N33)</f>
        <v>568.6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9" sqref="B9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5" t="s">
        <v>23</v>
      </c>
      <c r="C2" s="66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570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4" sqref="C4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7" t="s">
        <v>33</v>
      </c>
      <c r="C2" s="67"/>
    </row>
    <row r="3" spans="2:3" ht="16.899999999999999" customHeight="1" x14ac:dyDescent="0.45">
      <c r="B3" s="38" t="s">
        <v>34</v>
      </c>
      <c r="C3" s="39">
        <f>SUM('2022'!P30)</f>
        <v>-1486.4300000000003</v>
      </c>
    </row>
    <row r="4" spans="2:3" ht="16.899999999999999" customHeight="1" x14ac:dyDescent="0.45">
      <c r="B4" s="38" t="s">
        <v>39</v>
      </c>
      <c r="C4" s="40">
        <f>'2022'!P12</f>
        <v>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2022</vt:lpstr>
      <vt:lpstr>Params</vt:lpstr>
      <vt:lpstr>Synthése</vt:lpstr>
      <vt:lpstr>AOUT</vt:lpstr>
      <vt:lpstr>AVRIL</vt:lpstr>
      <vt:lpstr>'2022'!CRA</vt:lpstr>
      <vt:lpstr>'2022'!CRA_ASTREINTE</vt:lpstr>
      <vt:lpstr>'2022'!CRA_CP</vt:lpstr>
      <vt:lpstr>'2022'!CRA_PRODUCTION</vt:lpstr>
      <vt:lpstr>'2022'!CRA_SANS_SOLDE</vt:lpstr>
      <vt:lpstr>'2022'!DECEMBRE</vt:lpstr>
      <vt:lpstr>'2022'!ENTREES</vt:lpstr>
      <vt:lpstr>'2022'!ENTREES_ASTREINTE</vt:lpstr>
      <vt:lpstr>'2022'!ENTREES_FACTURE</vt:lpstr>
      <vt:lpstr>FEVRIER</vt:lpstr>
      <vt:lpstr>'2022'!FRAIS_KM</vt:lpstr>
      <vt:lpstr>JANVIER</vt:lpstr>
      <vt:lpstr>JUILLET</vt:lpstr>
      <vt:lpstr>JUIN</vt:lpstr>
      <vt:lpstr>MAI</vt:lpstr>
      <vt:lpstr>MARS</vt:lpstr>
      <vt:lpstr>'2022'!MOIS</vt:lpstr>
      <vt:lpstr>'2022'!NOMBRE_KM</vt:lpstr>
      <vt:lpstr>'2022'!NOVEMBRE</vt:lpstr>
      <vt:lpstr>OCTOBRE</vt:lpstr>
      <vt:lpstr>'2022'!REPAS</vt:lpstr>
      <vt:lpstr>'2022'!REPAS_ACQUIS</vt:lpstr>
      <vt:lpstr>'2022'!REPAS_PRIS</vt:lpstr>
      <vt:lpstr>'2022'!REPAS_SOLDE</vt:lpstr>
      <vt:lpstr>SEPTEMBRE</vt:lpstr>
      <vt:lpstr>'2022'!SOLDE</vt:lpstr>
      <vt:lpstr>'2022'!SORTIES</vt:lpstr>
      <vt:lpstr>'2022'!SORTIES_CHARGES_SOCIALES_PATRONALES</vt:lpstr>
      <vt:lpstr>'2022'!SORTIES_FRAIS_KM</vt:lpstr>
      <vt:lpstr>'2022'!SORTIES_SALAIRE_NET</vt:lpstr>
      <vt:lpstr>'2022'!TOTAL</vt:lpstr>
      <vt:lpstr>'2022'!TOTAL_ENTREES</vt:lpstr>
      <vt:lpstr>'2022'!TOTAL_SORTIES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youss</cp:lastModifiedBy>
  <cp:lastPrinted>2017-08-08T16:51:32Z</cp:lastPrinted>
  <dcterms:created xsi:type="dcterms:W3CDTF">2015-02-05T07:57:27Z</dcterms:created>
  <dcterms:modified xsi:type="dcterms:W3CDTF">2022-12-01T16:20:20Z</dcterms:modified>
</cp:coreProperties>
</file>