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13_ncr:1_{F89BC01B-5D56-48B4-AEF4-578A4EE626CD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Versement et Remboursement" sheetId="1" r:id="rId1"/>
  </sheets>
  <definedNames>
    <definedName name="_xlnm._FilterDatabase" localSheetId="0" hidden="1">'Versement et Remboursement'!$B$2:$H$12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" l="1"/>
  <c r="J38" i="1"/>
  <c r="G38" i="1"/>
  <c r="J35" i="1"/>
  <c r="J34" i="1" l="1"/>
  <c r="J33" i="1" l="1"/>
  <c r="K33" i="1"/>
  <c r="J32" i="1"/>
  <c r="J31" i="1" l="1"/>
  <c r="K31" i="1"/>
  <c r="J30" i="1" l="1"/>
  <c r="K29" i="1" l="1"/>
  <c r="J28" i="1" l="1"/>
  <c r="K24" i="1" l="1"/>
  <c r="J22" i="1" l="1"/>
  <c r="J23" i="1"/>
  <c r="J21" i="1" l="1"/>
  <c r="K7" i="1" l="1"/>
  <c r="K8" i="1"/>
  <c r="J16" i="1"/>
  <c r="J17" i="1"/>
  <c r="K16" i="1"/>
  <c r="J15" i="1"/>
  <c r="K15" i="1"/>
  <c r="J9" i="1" l="1"/>
  <c r="K6" i="1" l="1"/>
  <c r="J29" i="1" l="1"/>
  <c r="K27" i="1" l="1"/>
  <c r="J27" i="1" s="1"/>
  <c r="J14" i="1" l="1"/>
  <c r="J10" i="1"/>
  <c r="J26" i="1" l="1"/>
  <c r="J8" i="1" l="1"/>
  <c r="J25" i="1" l="1"/>
  <c r="J7" i="1" l="1"/>
  <c r="K20" i="1"/>
  <c r="J20" i="1" s="1"/>
  <c r="K17" i="1"/>
  <c r="J19" i="1" l="1"/>
  <c r="J24" i="1" l="1"/>
  <c r="J5" i="1" l="1"/>
  <c r="J6" i="1"/>
  <c r="K18" i="1" l="1"/>
  <c r="J11" i="1" l="1"/>
  <c r="J13" i="1"/>
  <c r="J18" i="1"/>
  <c r="K12" i="1" l="1"/>
  <c r="J12" i="1" s="1"/>
  <c r="K4" i="1"/>
  <c r="J4" i="1" s="1"/>
</calcChain>
</file>

<file path=xl/sharedStrings.xml><?xml version="1.0" encoding="utf-8"?>
<sst xmlns="http://schemas.openxmlformats.org/spreadsheetml/2006/main" count="93" uniqueCount="75">
  <si>
    <t>Salariés</t>
  </si>
  <si>
    <t>Contrat</t>
  </si>
  <si>
    <t>Acompte</t>
  </si>
  <si>
    <t>Date de Versement</t>
  </si>
  <si>
    <t>Commentaire</t>
  </si>
  <si>
    <t>Reste</t>
  </si>
  <si>
    <t>Remboursement</t>
  </si>
  <si>
    <t>Date de Remboursement</t>
  </si>
  <si>
    <t>Type</t>
  </si>
  <si>
    <t>Entrée</t>
  </si>
  <si>
    <t>Sortie</t>
  </si>
  <si>
    <t>Haem BENAMOR</t>
  </si>
  <si>
    <t>CDI</t>
  </si>
  <si>
    <t>Serigne Mouhamed Mbacke SALL</t>
  </si>
  <si>
    <t>Déduction de sa cagnotte</t>
  </si>
  <si>
    <t>Boutaina OUAKRIM</t>
  </si>
  <si>
    <t>à déduire du salaire 600 sur décembre + 300 sur janvier + 300 sur Février</t>
  </si>
  <si>
    <t xml:space="preserve">600 le 23/12/2022 + 300 le 30/01/2023 + 300 le 28/02/2023 </t>
  </si>
  <si>
    <t>Nabil ABIDLI</t>
  </si>
  <si>
    <t>à deduire de son salaire 1000 euro / Mois à partir de Avril</t>
  </si>
  <si>
    <t>500 le 23/12/2022 + 500 le 27/02/2023 + 500 le 26/03/2023 + 500 le 27/04/2023</t>
  </si>
  <si>
    <t>à déduire du salaire 3500 sur le mois de Août</t>
  </si>
  <si>
    <t>500€ à déduire par mois (Décembre - Février Mars Acril)</t>
  </si>
  <si>
    <t>à deduire de son salaire 1000 euro / Mois à partir d'Octobre</t>
  </si>
  <si>
    <t>1000 le 27/04/2023 + 1000 le 30/05/2023 + 1000 le 27/06/2023 + 1000 le 27/07/2023 + 1000 le 30/08/2023 + 1000 le 26/09/2023</t>
  </si>
  <si>
    <t>rem 1000 / mois : oct. Nov. Déc. Jan.</t>
  </si>
  <si>
    <t>Ahmed RGUEI</t>
  </si>
  <si>
    <t>à déduire 200/Mois à partir de Mars 2024</t>
  </si>
  <si>
    <t>rembourser par virement</t>
  </si>
  <si>
    <t>à rembourser 200 € / mois à partir de 03/2024</t>
  </si>
  <si>
    <t>à déduire  de son salaire 1500€ / mois</t>
  </si>
  <si>
    <t>1500 juin juillet et aout</t>
  </si>
  <si>
    <t>Mohamed Seifeddine MOKNI</t>
  </si>
  <si>
    <t>à déduire du salaire de septembre</t>
  </si>
  <si>
    <t>le 20/09/2024</t>
  </si>
  <si>
    <t>à déduire de salaire de Novembre</t>
  </si>
  <si>
    <t>à deduire après l'acompte actuel</t>
  </si>
  <si>
    <t>à deduire de sa cagnotte</t>
  </si>
  <si>
    <t>à déduire 250/mois à partit de décembre</t>
  </si>
  <si>
    <t>Mohamed Amine MEKNI</t>
  </si>
  <si>
    <t>à déduire 1500/mois à partir de janiver 2025</t>
  </si>
  <si>
    <t>Iskandar AYADI</t>
  </si>
  <si>
    <t>Kevin BLONDEL</t>
  </si>
  <si>
    <t>Nizar GHANMI</t>
  </si>
  <si>
    <t>Imran MOHAMED ICBAL</t>
  </si>
  <si>
    <t>Rami NEIFAR</t>
  </si>
  <si>
    <t>Mohamed FOUZAII</t>
  </si>
  <si>
    <t>Amira BELGHITH</t>
  </si>
  <si>
    <t>à déduire du salaire 1000€/ mois à partir de juin 2024 sauf Août ne rien déduire</t>
  </si>
  <si>
    <t>juin+juillet+septembre+octobre+novembre+décembre</t>
  </si>
  <si>
    <t>à déduire du salaire 1000€/ mois à partir de Janvier 2025 (à la suite du remboursement des 6000)</t>
  </si>
  <si>
    <t>Juste après le remboursement des 6000 (1000 en Janvier 1000 en février 1000 en Mars)</t>
  </si>
  <si>
    <t>à déduire du salaire 1000€/ mois à partir d'Avril 2025 (à la suite du remboursement des 6000)</t>
  </si>
  <si>
    <t>1000 en Avril + 1000 en Août</t>
  </si>
  <si>
    <t xml:space="preserve">3500 en Août </t>
  </si>
  <si>
    <t>à déduire 500/Mois à partir de février a avril et le reste de sa cagnotte</t>
  </si>
  <si>
    <t>à déduire 500 en Mars et 2500 en Avril</t>
  </si>
  <si>
    <t>à déduire 500/Mois à partir de Mai</t>
  </si>
  <si>
    <t>500 en Mai + 500 en Juin + 500 en Juillet + 500 en Août</t>
  </si>
  <si>
    <t>De son cagnotte</t>
  </si>
  <si>
    <t>500 en Mars et le reste en Avril</t>
  </si>
  <si>
    <t>500 le 28/02/2024 - 500 en Mars 500 en Avril et le reste de sa cagnotte</t>
  </si>
  <si>
    <t>a déduire de son salire de décembre</t>
  </si>
  <si>
    <t>A déduire de son salaire de décembre</t>
  </si>
  <si>
    <t>A déduire de son salaire de Juillet</t>
  </si>
  <si>
    <t>A déduire de son salaire de Novembre</t>
  </si>
  <si>
    <t>250 en décembre + 250 en Janvier</t>
  </si>
  <si>
    <t>à dédduire de son salaire d'avril</t>
  </si>
  <si>
    <t>à déduire de salaire de Mars</t>
  </si>
  <si>
    <t>à déduire 1000/MOIS 0 PARTIR d'avril</t>
  </si>
  <si>
    <t>à déduire de son salaire de Juillet</t>
  </si>
  <si>
    <t>à déduire 1500/mois a partir d'août</t>
  </si>
  <si>
    <t>1500 en Août</t>
  </si>
  <si>
    <t>à séduire de son salaire de Juillet</t>
  </si>
  <si>
    <t>à déduire de son salaire de septembre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</si>
</sst>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E36C09"/>
        <bgColor rgb="FFE36C09"/>
      </patternFill>
    </fill>
    <fill>
      <patternFill patternType="solid">
        <fgColor rgb="FF548DD4"/>
        <bgColor rgb="FF548DD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</fills>
  <borders count="6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FF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4" fontId="2" fillId="3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14" fontId="2" fillId="3" borderId="8" xfId="0" applyNumberFormat="1" applyFont="1" applyFill="1" applyBorder="1" applyAlignment="1">
      <alignment horizontal="left" vertical="center"/>
    </xf>
    <xf numFmtId="14" fontId="2" fillId="3" borderId="5" xfId="0" applyNumberFormat="1" applyFont="1" applyFill="1" applyBorder="1" applyAlignment="1">
      <alignment horizontal="left" vertical="center"/>
    </xf>
    <xf numFmtId="4" fontId="2" fillId="3" borderId="7" xfId="0" applyNumberFormat="1" applyFont="1" applyFill="1" applyBorder="1" applyAlignment="1">
      <alignment horizontal="center" vertical="center"/>
    </xf>
    <xf numFmtId="4" fontId="2" fillId="3" borderId="16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64" fontId="2" fillId="3" borderId="15" xfId="0" applyNumberFormat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164" fontId="2" fillId="3" borderId="14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/>
    </xf>
    <xf numFmtId="14" fontId="2" fillId="3" borderId="0" xfId="0" applyNumberFormat="1" applyFont="1" applyFill="1" applyBorder="1" applyAlignment="1">
      <alignment horizontal="left" vertical="center"/>
    </xf>
    <xf numFmtId="4" fontId="2" fillId="4" borderId="0" xfId="0" applyNumberFormat="1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3" fillId="0" borderId="11" xfId="0" applyFont="1" applyBorder="1"/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164" fontId="2" fillId="3" borderId="20" xfId="0" applyNumberFormat="1" applyFont="1" applyFill="1" applyBorder="1" applyAlignment="1">
      <alignment horizontal="center" vertical="center"/>
    </xf>
    <xf numFmtId="4" fontId="2" fillId="3" borderId="21" xfId="0" applyNumberFormat="1" applyFont="1" applyFill="1" applyBorder="1" applyAlignment="1">
      <alignment horizontal="center" vertical="center"/>
    </xf>
    <xf numFmtId="14" fontId="2" fillId="3" borderId="21" xfId="0" applyNumberFormat="1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left" vertical="center"/>
    </xf>
    <xf numFmtId="4" fontId="2" fillId="4" borderId="21" xfId="0" applyNumberFormat="1" applyFont="1" applyFill="1" applyBorder="1" applyAlignment="1">
      <alignment horizontal="center" vertical="center"/>
    </xf>
    <xf numFmtId="4" fontId="2" fillId="4" borderId="22" xfId="0" applyNumberFormat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14" fontId="2" fillId="4" borderId="24" xfId="0" applyNumberFormat="1" applyFont="1" applyFill="1" applyBorder="1" applyAlignment="1">
      <alignment horizontal="center" vertical="center"/>
    </xf>
    <xf numFmtId="4" fontId="2" fillId="4" borderId="24" xfId="0" applyNumberFormat="1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164" fontId="2" fillId="3" borderId="26" xfId="0" applyNumberFormat="1" applyFont="1" applyFill="1" applyBorder="1" applyAlignment="1">
      <alignment horizontal="center" vertical="center"/>
    </xf>
    <xf numFmtId="14" fontId="2" fillId="3" borderId="27" xfId="0" applyNumberFormat="1" applyFont="1" applyFill="1" applyBorder="1" applyAlignment="1">
      <alignment horizontal="left" vertical="center"/>
    </xf>
    <xf numFmtId="4" fontId="2" fillId="4" borderId="27" xfId="0" applyNumberFormat="1" applyFont="1" applyFill="1" applyBorder="1" applyAlignment="1">
      <alignment horizontal="center" vertical="center"/>
    </xf>
    <xf numFmtId="4" fontId="2" fillId="4" borderId="28" xfId="0" applyNumberFormat="1" applyFont="1" applyFill="1" applyBorder="1" applyAlignment="1">
      <alignment horizontal="center" vertical="center"/>
    </xf>
    <xf numFmtId="0" fontId="0" fillId="0" borderId="29" xfId="0" applyBorder="1"/>
    <xf numFmtId="14" fontId="2" fillId="3" borderId="7" xfId="0" applyNumberFormat="1" applyFont="1" applyFill="1" applyBorder="1" applyAlignment="1">
      <alignment horizontal="left" vertical="center"/>
    </xf>
    <xf numFmtId="4" fontId="2" fillId="4" borderId="7" xfId="0" applyNumberFormat="1" applyFont="1" applyFill="1" applyBorder="1" applyAlignment="1">
      <alignment horizontal="center" vertical="center"/>
    </xf>
    <xf numFmtId="4" fontId="2" fillId="4" borderId="30" xfId="0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0" fontId="0" fillId="0" borderId="31" xfId="0" applyBorder="1"/>
    <xf numFmtId="0" fontId="2" fillId="3" borderId="32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left" vertical="center"/>
    </xf>
    <xf numFmtId="0" fontId="2" fillId="3" borderId="32" xfId="0" applyFont="1" applyFill="1" applyBorder="1" applyAlignment="1">
      <alignment horizontal="center" vertical="center"/>
    </xf>
    <xf numFmtId="164" fontId="2" fillId="3" borderId="32" xfId="0" applyNumberFormat="1" applyFont="1" applyFill="1" applyBorder="1" applyAlignment="1">
      <alignment horizontal="center" vertical="center"/>
    </xf>
    <xf numFmtId="4" fontId="2" fillId="3" borderId="32" xfId="0" applyNumberFormat="1" applyFont="1" applyFill="1" applyBorder="1" applyAlignment="1">
      <alignment horizontal="center" vertical="center"/>
    </xf>
    <xf numFmtId="14" fontId="2" fillId="3" borderId="32" xfId="0" applyNumberFormat="1" applyFont="1" applyFill="1" applyBorder="1" applyAlignment="1">
      <alignment horizontal="left" vertical="center"/>
    </xf>
    <xf numFmtId="4" fontId="2" fillId="4" borderId="32" xfId="0" applyNumberFormat="1" applyFont="1" applyFill="1" applyBorder="1" applyAlignment="1">
      <alignment horizontal="center" vertical="center"/>
    </xf>
    <xf numFmtId="0" fontId="0" fillId="0" borderId="33" xfId="0" applyBorder="1"/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164" fontId="2" fillId="3" borderId="37" xfId="0" applyNumberFormat="1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4" fontId="2" fillId="3" borderId="39" xfId="0" applyNumberFormat="1" applyFont="1" applyFill="1" applyBorder="1" applyAlignment="1">
      <alignment horizontal="center" vertical="center"/>
    </xf>
    <xf numFmtId="14" fontId="2" fillId="3" borderId="40" xfId="0" applyNumberFormat="1" applyFont="1" applyFill="1" applyBorder="1" applyAlignment="1">
      <alignment horizontal="left" vertical="center"/>
    </xf>
    <xf numFmtId="0" fontId="2" fillId="3" borderId="41" xfId="0" applyFont="1" applyFill="1" applyBorder="1" applyAlignment="1">
      <alignment horizontal="left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164" fontId="2" fillId="3" borderId="46" xfId="0" applyNumberFormat="1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4" fontId="2" fillId="3" borderId="48" xfId="0" applyNumberFormat="1" applyFont="1" applyFill="1" applyBorder="1" applyAlignment="1">
      <alignment horizontal="center" vertical="center"/>
    </xf>
    <xf numFmtId="14" fontId="2" fillId="3" borderId="49" xfId="0" applyNumberFormat="1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164" fontId="2" fillId="3" borderId="47" xfId="0" applyNumberFormat="1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164" fontId="2" fillId="3" borderId="33" xfId="0" applyNumberFormat="1" applyFont="1" applyFill="1" applyBorder="1" applyAlignment="1">
      <alignment horizontal="center" vertical="center"/>
    </xf>
    <xf numFmtId="4" fontId="2" fillId="4" borderId="53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left" vertical="center"/>
    </xf>
    <xf numFmtId="164" fontId="2" fillId="3" borderId="54" xfId="0" applyNumberFormat="1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4" fontId="2" fillId="3" borderId="58" xfId="0" applyNumberFormat="1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4" fontId="2" fillId="3" borderId="9" xfId="0" applyNumberFormat="1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/>
    </xf>
    <xf numFmtId="0" fontId="2" fillId="3" borderId="58" xfId="0" applyFont="1" applyFill="1" applyBorder="1" applyAlignment="1">
      <alignment horizontal="center" vertical="center"/>
    </xf>
    <xf numFmtId="0" fontId="0" fillId="0" borderId="60" xfId="0" applyBorder="1"/>
    <xf numFmtId="4" fontId="2" fillId="4" borderId="61" xfId="0" applyNumberFormat="1" applyFont="1" applyFill="1" applyBorder="1" applyAlignment="1">
      <alignment horizontal="center" vertical="center"/>
    </xf>
    <xf numFmtId="4" fontId="2" fillId="4" borderId="62" xfId="0" applyNumberFormat="1" applyFont="1" applyFill="1" applyBorder="1" applyAlignment="1">
      <alignment horizontal="center" vertical="center"/>
    </xf>
    <xf numFmtId="4" fontId="2" fillId="3" borderId="63" xfId="0" applyNumberFormat="1" applyFont="1" applyFill="1" applyBorder="1" applyAlignment="1">
      <alignment horizontal="center" vertical="center"/>
    </xf>
    <xf numFmtId="14" fontId="2" fillId="3" borderId="64" xfId="0" applyNumberFormat="1" applyFont="1" applyFill="1" applyBorder="1" applyAlignment="1">
      <alignment horizontal="left" vertical="center"/>
    </xf>
    <xf numFmtId="4" fontId="2" fillId="4" borderId="55" xfId="0" applyNumberFormat="1" applyFont="1" applyFill="1" applyBorder="1" applyAlignment="1">
      <alignment horizontal="center" vertical="center"/>
    </xf>
    <xf numFmtId="4" fontId="2" fillId="4" borderId="65" xfId="0" applyNumberFormat="1" applyFont="1" applyFill="1" applyBorder="1" applyAlignment="1">
      <alignment horizontal="center" vertical="center"/>
    </xf>
    <xf numFmtId="4" fontId="0" fillId="5" borderId="0" xfId="0" applyNumberFormat="1" applyFill="1"/>
    <xf numFmtId="4" fontId="0" fillId="6" borderId="0" xfId="0" applyNumberFormat="1" applyFill="1"/>
    <xf numFmtId="4" fontId="0" fillId="7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20"/>
  <sheetViews>
    <sheetView tabSelected="1" topLeftCell="A9" zoomScale="115" zoomScaleNormal="115" workbookViewId="0">
      <selection activeCell="H40" sqref="H40"/>
    </sheetView>
  </sheetViews>
  <sheetFormatPr baseColWidth="10" defaultColWidth="14.44140625" defaultRowHeight="15" customHeight="1" x14ac:dyDescent="0.3"/>
  <cols>
    <col min="1" max="1" width="3.21875" customWidth="1"/>
    <col min="2" max="2" width="10.5546875" bestFit="1" customWidth="1"/>
    <col min="3" max="3" width="23.109375" customWidth="1"/>
    <col min="4" max="4" width="11.21875" customWidth="1"/>
    <col min="5" max="5" width="15.109375" customWidth="1"/>
    <col min="6" max="6" width="10.21875" customWidth="1"/>
    <col min="7" max="7" width="11.21875" customWidth="1"/>
    <col min="8" max="8" width="12.77734375" customWidth="1"/>
    <col min="9" max="9" width="55.109375" customWidth="1"/>
    <col min="10" max="10" width="11.21875" customWidth="1"/>
    <col min="11" max="11" width="12.21875" customWidth="1"/>
    <col min="12" max="12" width="85.5546875" bestFit="1" customWidth="1"/>
    <col min="13" max="13" width="18.77734375" customWidth="1"/>
  </cols>
  <sheetData>
    <row r="1" spans="1:13" ht="14.25" customHeight="1" x14ac:dyDescent="0.3">
      <c r="E1" s="1"/>
      <c r="H1" s="2"/>
    </row>
    <row r="2" spans="1:13" ht="14.25" customHeight="1" x14ac:dyDescent="0.3">
      <c r="B2" s="3" t="s">
        <v>0</v>
      </c>
      <c r="C2" s="4"/>
      <c r="D2" s="28" t="s">
        <v>1</v>
      </c>
      <c r="E2" s="29"/>
      <c r="F2" s="30"/>
      <c r="G2" s="5" t="s">
        <v>2</v>
      </c>
      <c r="H2" s="6" t="s">
        <v>3</v>
      </c>
      <c r="I2" s="27" t="s">
        <v>4</v>
      </c>
      <c r="J2" s="27" t="s">
        <v>5</v>
      </c>
      <c r="K2" s="27" t="s">
        <v>6</v>
      </c>
      <c r="L2" s="27" t="s">
        <v>7</v>
      </c>
    </row>
    <row r="3" spans="1:13" ht="14.25" customHeight="1" thickBot="1" x14ac:dyDescent="0.35">
      <c r="B3" s="36"/>
      <c r="C3" s="37"/>
      <c r="D3" s="17" t="s">
        <v>8</v>
      </c>
      <c r="E3" s="17" t="s">
        <v>9</v>
      </c>
      <c r="F3" s="17" t="s">
        <v>10</v>
      </c>
      <c r="G3" s="38"/>
      <c r="H3" s="39"/>
      <c r="I3" s="40"/>
      <c r="J3" s="40"/>
      <c r="K3" s="40"/>
      <c r="L3" s="40"/>
    </row>
    <row r="4" spans="1:13" ht="14.25" customHeight="1" x14ac:dyDescent="0.3">
      <c r="B4" s="41">
        <v>6</v>
      </c>
      <c r="C4" s="42" t="s">
        <v>11</v>
      </c>
      <c r="D4" s="42" t="s">
        <v>12</v>
      </c>
      <c r="E4" s="43">
        <v>44866</v>
      </c>
      <c r="F4" s="42"/>
      <c r="G4" s="44">
        <v>2000</v>
      </c>
      <c r="H4" s="45">
        <v>44868</v>
      </c>
      <c r="I4" s="46" t="s">
        <v>22</v>
      </c>
      <c r="J4" s="47">
        <f>G4-K4</f>
        <v>0</v>
      </c>
      <c r="K4" s="47">
        <f>500+500+500+500</f>
        <v>2000</v>
      </c>
      <c r="L4" s="48" t="s">
        <v>20</v>
      </c>
      <c r="M4" s="35"/>
    </row>
    <row r="5" spans="1:13" ht="14.25" customHeight="1" x14ac:dyDescent="0.3">
      <c r="B5" s="49"/>
      <c r="C5" s="25"/>
      <c r="D5" s="25"/>
      <c r="E5" s="26"/>
      <c r="F5" s="25"/>
      <c r="G5" s="8">
        <v>3000</v>
      </c>
      <c r="H5" s="12">
        <v>45252</v>
      </c>
      <c r="I5" s="7" t="s">
        <v>28</v>
      </c>
      <c r="J5" s="9">
        <f t="shared" ref="J5:J7" si="0">G5-K5</f>
        <v>0</v>
      </c>
      <c r="K5" s="9">
        <v>3000</v>
      </c>
      <c r="L5" s="50">
        <v>45257</v>
      </c>
      <c r="M5" s="35"/>
    </row>
    <row r="6" spans="1:13" ht="14.25" customHeight="1" x14ac:dyDescent="0.3">
      <c r="B6" s="49"/>
      <c r="C6" s="25"/>
      <c r="D6" s="25"/>
      <c r="E6" s="26"/>
      <c r="F6" s="25"/>
      <c r="G6" s="8">
        <v>6000</v>
      </c>
      <c r="H6" s="12">
        <v>45203</v>
      </c>
      <c r="I6" s="7" t="s">
        <v>48</v>
      </c>
      <c r="J6" s="9">
        <f t="shared" si="0"/>
        <v>0</v>
      </c>
      <c r="K6" s="9">
        <f>1000+1000+1000+1000+1000+1000</f>
        <v>6000</v>
      </c>
      <c r="L6" s="51" t="s">
        <v>49</v>
      </c>
      <c r="M6" s="35"/>
    </row>
    <row r="7" spans="1:13" ht="14.25" customHeight="1" x14ac:dyDescent="0.3">
      <c r="B7" s="49"/>
      <c r="C7" s="25"/>
      <c r="D7" s="25"/>
      <c r="E7" s="26"/>
      <c r="F7" s="25"/>
      <c r="G7" s="14">
        <v>3000</v>
      </c>
      <c r="H7" s="12">
        <v>45412</v>
      </c>
      <c r="I7" s="7" t="s">
        <v>50</v>
      </c>
      <c r="J7" s="9">
        <f t="shared" si="0"/>
        <v>0</v>
      </c>
      <c r="K7" s="9">
        <f>1000+1000+1000</f>
        <v>3000</v>
      </c>
      <c r="L7" s="51" t="s">
        <v>51</v>
      </c>
      <c r="M7" s="35"/>
    </row>
    <row r="8" spans="1:13" ht="14.25" customHeight="1" x14ac:dyDescent="0.3">
      <c r="B8" s="49"/>
      <c r="C8" s="25"/>
      <c r="D8" s="25"/>
      <c r="E8" s="26"/>
      <c r="F8" s="25"/>
      <c r="G8" s="14">
        <v>3000</v>
      </c>
      <c r="H8" s="12">
        <v>45584</v>
      </c>
      <c r="I8" s="7" t="s">
        <v>52</v>
      </c>
      <c r="J8" s="9">
        <f t="shared" ref="J8:J10" si="1">G8-K8</f>
        <v>1000</v>
      </c>
      <c r="K8" s="9">
        <f>1000+1000</f>
        <v>2000</v>
      </c>
      <c r="L8" s="51" t="s">
        <v>53</v>
      </c>
      <c r="M8" s="35"/>
    </row>
    <row r="9" spans="1:13" ht="14.25" customHeight="1" x14ac:dyDescent="0.3">
      <c r="B9" s="49"/>
      <c r="C9" s="25"/>
      <c r="D9" s="25"/>
      <c r="E9" s="26"/>
      <c r="F9" s="25"/>
      <c r="G9" s="14">
        <v>4000</v>
      </c>
      <c r="H9" s="12">
        <v>45765</v>
      </c>
      <c r="I9" s="7" t="s">
        <v>36</v>
      </c>
      <c r="J9" s="9">
        <f t="shared" si="1"/>
        <v>4000</v>
      </c>
      <c r="K9" s="9">
        <v>0</v>
      </c>
      <c r="L9" s="51"/>
      <c r="M9" s="35"/>
    </row>
    <row r="10" spans="1:13" ht="14.25" customHeight="1" thickBot="1" x14ac:dyDescent="0.35">
      <c r="B10" s="52"/>
      <c r="C10" s="53"/>
      <c r="D10" s="53"/>
      <c r="E10" s="54"/>
      <c r="F10" s="53"/>
      <c r="G10" s="14">
        <v>3000</v>
      </c>
      <c r="H10" s="59">
        <v>45625</v>
      </c>
      <c r="I10" s="10" t="s">
        <v>36</v>
      </c>
      <c r="J10" s="60">
        <f t="shared" si="1"/>
        <v>3000</v>
      </c>
      <c r="K10" s="60">
        <v>0</v>
      </c>
      <c r="L10" s="61"/>
      <c r="M10" s="62"/>
    </row>
    <row r="11" spans="1:13" s="71" customFormat="1" ht="14.25" customHeight="1" thickBot="1" x14ac:dyDescent="0.35">
      <c r="A11" s="63"/>
      <c r="B11" s="64">
        <v>7</v>
      </c>
      <c r="C11" s="65" t="s">
        <v>13</v>
      </c>
      <c r="D11" s="66" t="s">
        <v>12</v>
      </c>
      <c r="E11" s="67">
        <v>44866</v>
      </c>
      <c r="F11" s="66"/>
      <c r="G11" s="68">
        <v>2000</v>
      </c>
      <c r="H11" s="69">
        <v>44868</v>
      </c>
      <c r="I11" s="65" t="s">
        <v>14</v>
      </c>
      <c r="J11" s="70">
        <f t="shared" ref="J11:J35" si="2">G11-K11</f>
        <v>0</v>
      </c>
      <c r="K11" s="70">
        <v>2000</v>
      </c>
      <c r="L11" s="70"/>
      <c r="M11" s="70"/>
    </row>
    <row r="12" spans="1:13" ht="14.25" customHeight="1" x14ac:dyDescent="0.3">
      <c r="B12" s="72">
        <v>1</v>
      </c>
      <c r="C12" s="73" t="s">
        <v>15</v>
      </c>
      <c r="D12" s="74" t="s">
        <v>12</v>
      </c>
      <c r="E12" s="75">
        <v>44835</v>
      </c>
      <c r="F12" s="76"/>
      <c r="G12" s="77">
        <v>1200</v>
      </c>
      <c r="H12" s="78">
        <v>44896</v>
      </c>
      <c r="I12" s="79" t="s">
        <v>16</v>
      </c>
      <c r="J12" s="47">
        <f t="shared" si="2"/>
        <v>0</v>
      </c>
      <c r="K12" s="47">
        <f>600+300+300</f>
        <v>1200</v>
      </c>
      <c r="L12" s="47" t="s">
        <v>17</v>
      </c>
      <c r="M12" s="48"/>
    </row>
    <row r="13" spans="1:13" ht="14.25" customHeight="1" x14ac:dyDescent="0.3">
      <c r="B13" s="80"/>
      <c r="C13" s="22"/>
      <c r="D13" s="24"/>
      <c r="E13" s="21"/>
      <c r="F13" s="23"/>
      <c r="G13" s="15">
        <v>3500</v>
      </c>
      <c r="H13" s="13">
        <v>45152</v>
      </c>
      <c r="I13" s="11" t="s">
        <v>21</v>
      </c>
      <c r="J13" s="9">
        <f t="shared" si="2"/>
        <v>0</v>
      </c>
      <c r="K13" s="9">
        <v>3500</v>
      </c>
      <c r="L13" s="9" t="s">
        <v>54</v>
      </c>
      <c r="M13" s="51"/>
    </row>
    <row r="14" spans="1:13" ht="14.25" customHeight="1" x14ac:dyDescent="0.3">
      <c r="B14" s="80"/>
      <c r="C14" s="22"/>
      <c r="D14" s="24"/>
      <c r="E14" s="21"/>
      <c r="F14" s="23"/>
      <c r="G14" s="15">
        <v>500</v>
      </c>
      <c r="H14" s="13">
        <v>45272</v>
      </c>
      <c r="I14" s="11" t="s">
        <v>37</v>
      </c>
      <c r="J14" s="9">
        <f t="shared" si="2"/>
        <v>0</v>
      </c>
      <c r="K14" s="9">
        <v>500</v>
      </c>
      <c r="L14" s="9" t="s">
        <v>59</v>
      </c>
      <c r="M14" s="51"/>
    </row>
    <row r="15" spans="1:13" ht="14.25" customHeight="1" x14ac:dyDescent="0.3">
      <c r="B15" s="80"/>
      <c r="C15" s="22"/>
      <c r="D15" s="24"/>
      <c r="E15" s="21"/>
      <c r="F15" s="23"/>
      <c r="G15" s="15">
        <v>3000</v>
      </c>
      <c r="H15" s="13">
        <v>45714</v>
      </c>
      <c r="I15" s="11" t="s">
        <v>56</v>
      </c>
      <c r="J15" s="9">
        <f t="shared" si="2"/>
        <v>0</v>
      </c>
      <c r="K15" s="9">
        <f>500+2500</f>
        <v>3000</v>
      </c>
      <c r="L15" s="9" t="s">
        <v>60</v>
      </c>
      <c r="M15" s="51"/>
    </row>
    <row r="16" spans="1:13" ht="14.25" customHeight="1" x14ac:dyDescent="0.3">
      <c r="B16" s="80"/>
      <c r="C16" s="22"/>
      <c r="D16" s="24"/>
      <c r="E16" s="21"/>
      <c r="F16" s="23"/>
      <c r="G16" s="15">
        <v>2000</v>
      </c>
      <c r="H16" s="13">
        <v>45775</v>
      </c>
      <c r="I16" s="11" t="s">
        <v>57</v>
      </c>
      <c r="J16" s="9">
        <f t="shared" si="2"/>
        <v>0</v>
      </c>
      <c r="K16" s="9">
        <f>500+500+500+500</f>
        <v>2000</v>
      </c>
      <c r="L16" s="9" t="s">
        <v>58</v>
      </c>
      <c r="M16" s="51"/>
    </row>
    <row r="17" spans="2:13" ht="14.25" customHeight="1" thickBot="1" x14ac:dyDescent="0.35">
      <c r="B17" s="81"/>
      <c r="C17" s="82"/>
      <c r="D17" s="83"/>
      <c r="E17" s="84"/>
      <c r="F17" s="85"/>
      <c r="G17" s="86">
        <v>3000</v>
      </c>
      <c r="H17" s="87">
        <v>45318</v>
      </c>
      <c r="I17" s="88" t="s">
        <v>55</v>
      </c>
      <c r="J17" s="56">
        <f t="shared" si="2"/>
        <v>0</v>
      </c>
      <c r="K17" s="56">
        <f>500+500+500+500+500+500</f>
        <v>3000</v>
      </c>
      <c r="L17" s="56" t="s">
        <v>61</v>
      </c>
      <c r="M17" s="57"/>
    </row>
    <row r="18" spans="2:13" ht="14.25" customHeight="1" x14ac:dyDescent="0.3">
      <c r="B18" s="89">
        <v>25</v>
      </c>
      <c r="C18" s="73" t="s">
        <v>18</v>
      </c>
      <c r="D18" s="74" t="s">
        <v>12</v>
      </c>
      <c r="E18" s="75">
        <v>44928</v>
      </c>
      <c r="F18" s="76"/>
      <c r="G18" s="44">
        <v>6000</v>
      </c>
      <c r="H18" s="45">
        <v>44964</v>
      </c>
      <c r="I18" s="79" t="s">
        <v>19</v>
      </c>
      <c r="J18" s="47">
        <f t="shared" si="2"/>
        <v>0</v>
      </c>
      <c r="K18" s="47">
        <f>1000+1000+1000+1000+1000+1000</f>
        <v>6000</v>
      </c>
      <c r="L18" s="47" t="s">
        <v>24</v>
      </c>
      <c r="M18" s="48"/>
    </row>
    <row r="19" spans="2:13" ht="14.25" customHeight="1" x14ac:dyDescent="0.3">
      <c r="B19" s="90"/>
      <c r="C19" s="22"/>
      <c r="D19" s="24"/>
      <c r="E19" s="31"/>
      <c r="F19" s="23"/>
      <c r="G19" s="15">
        <v>4000</v>
      </c>
      <c r="H19" s="12">
        <v>45174</v>
      </c>
      <c r="I19" s="11" t="s">
        <v>23</v>
      </c>
      <c r="J19" s="9">
        <f t="shared" ref="J19:J21" si="3">G19-K19</f>
        <v>0</v>
      </c>
      <c r="K19" s="9">
        <v>4000</v>
      </c>
      <c r="L19" s="9" t="s">
        <v>25</v>
      </c>
      <c r="M19" s="51"/>
    </row>
    <row r="20" spans="2:13" ht="14.25" customHeight="1" thickBot="1" x14ac:dyDescent="0.35">
      <c r="B20" s="91">
        <v>25</v>
      </c>
      <c r="C20" s="82" t="s">
        <v>18</v>
      </c>
      <c r="D20" s="83" t="s">
        <v>12</v>
      </c>
      <c r="E20" s="92">
        <v>44929</v>
      </c>
      <c r="F20" s="85"/>
      <c r="G20" s="86">
        <v>4500</v>
      </c>
      <c r="H20" s="55">
        <v>45391</v>
      </c>
      <c r="I20" s="88" t="s">
        <v>30</v>
      </c>
      <c r="J20" s="56">
        <f t="shared" si="3"/>
        <v>0</v>
      </c>
      <c r="K20" s="56">
        <f>1500+1500+1500</f>
        <v>4500</v>
      </c>
      <c r="L20" s="56" t="s">
        <v>31</v>
      </c>
      <c r="M20" s="57"/>
    </row>
    <row r="21" spans="2:13" ht="14.25" customHeight="1" thickBot="1" x14ac:dyDescent="0.35">
      <c r="B21" s="93"/>
      <c r="C21" s="104" t="s">
        <v>46</v>
      </c>
      <c r="D21" s="99" t="s">
        <v>12</v>
      </c>
      <c r="E21" s="94"/>
      <c r="F21" s="98"/>
      <c r="G21" s="100">
        <v>1500</v>
      </c>
      <c r="H21" s="69">
        <v>45656</v>
      </c>
      <c r="I21" s="65" t="s">
        <v>62</v>
      </c>
      <c r="J21" s="70">
        <f t="shared" si="3"/>
        <v>0</v>
      </c>
      <c r="K21" s="70">
        <v>1500</v>
      </c>
      <c r="L21" s="70" t="s">
        <v>63</v>
      </c>
      <c r="M21" s="95"/>
    </row>
    <row r="22" spans="2:13" ht="14.25" customHeight="1" x14ac:dyDescent="0.3">
      <c r="B22" s="89"/>
      <c r="C22" s="73" t="s">
        <v>45</v>
      </c>
      <c r="D22" s="74" t="s">
        <v>12</v>
      </c>
      <c r="E22" s="97"/>
      <c r="F22" s="76"/>
      <c r="G22" s="44">
        <v>5000</v>
      </c>
      <c r="H22" s="45">
        <v>45625</v>
      </c>
      <c r="I22" s="79" t="s">
        <v>65</v>
      </c>
      <c r="J22" s="47">
        <f t="shared" si="2"/>
        <v>0</v>
      </c>
      <c r="K22" s="47">
        <v>5000</v>
      </c>
      <c r="L22" s="47" t="s">
        <v>65</v>
      </c>
      <c r="M22" s="48"/>
    </row>
    <row r="23" spans="2:13" ht="14.25" customHeight="1" thickBot="1" x14ac:dyDescent="0.35">
      <c r="B23" s="101"/>
      <c r="C23" s="20"/>
      <c r="D23" s="18"/>
      <c r="E23" s="32"/>
      <c r="F23" s="19"/>
      <c r="G23" s="102">
        <v>1000</v>
      </c>
      <c r="H23" s="59">
        <v>45485</v>
      </c>
      <c r="I23" s="16" t="s">
        <v>64</v>
      </c>
      <c r="J23" s="60">
        <f t="shared" si="2"/>
        <v>0</v>
      </c>
      <c r="K23" s="60">
        <v>1000</v>
      </c>
      <c r="L23" s="60" t="s">
        <v>64</v>
      </c>
      <c r="M23" s="61"/>
    </row>
    <row r="24" spans="2:13" ht="14.25" customHeight="1" thickBot="1" x14ac:dyDescent="0.35">
      <c r="B24" s="103">
        <v>37</v>
      </c>
      <c r="C24" s="66" t="s">
        <v>26</v>
      </c>
      <c r="D24" s="66" t="s">
        <v>12</v>
      </c>
      <c r="E24" s="67">
        <v>44986</v>
      </c>
      <c r="F24" s="66"/>
      <c r="G24" s="68">
        <v>3000</v>
      </c>
      <c r="H24" s="69">
        <v>45352</v>
      </c>
      <c r="I24" s="65" t="s">
        <v>27</v>
      </c>
      <c r="J24" s="70">
        <f t="shared" si="2"/>
        <v>0</v>
      </c>
      <c r="K24" s="70">
        <f>200+200+200+200+200+200+200+200+200+200+200+200+200+200+200</f>
        <v>3000</v>
      </c>
      <c r="L24" s="70" t="s">
        <v>29</v>
      </c>
      <c r="M24" s="95"/>
    </row>
    <row r="25" spans="2:13" ht="14.25" customHeight="1" x14ac:dyDescent="0.3">
      <c r="B25" s="72">
        <v>81</v>
      </c>
      <c r="C25" s="73" t="s">
        <v>32</v>
      </c>
      <c r="D25" s="74" t="s">
        <v>12</v>
      </c>
      <c r="E25" s="75">
        <v>45474</v>
      </c>
      <c r="F25" s="76"/>
      <c r="G25" s="77">
        <v>700</v>
      </c>
      <c r="H25" s="45">
        <v>45512</v>
      </c>
      <c r="I25" s="96" t="s">
        <v>33</v>
      </c>
      <c r="J25" s="47">
        <f t="shared" si="2"/>
        <v>0</v>
      </c>
      <c r="K25" s="47">
        <v>700</v>
      </c>
      <c r="L25" s="47" t="s">
        <v>34</v>
      </c>
      <c r="M25" s="106"/>
    </row>
    <row r="26" spans="2:13" ht="14.25" customHeight="1" x14ac:dyDescent="0.3">
      <c r="B26" s="80"/>
      <c r="C26" s="22"/>
      <c r="D26" s="24"/>
      <c r="E26" s="21"/>
      <c r="F26" s="23"/>
      <c r="G26" s="15">
        <v>500</v>
      </c>
      <c r="H26" s="12">
        <v>45615</v>
      </c>
      <c r="I26" s="16" t="s">
        <v>35</v>
      </c>
      <c r="J26" s="9">
        <f t="shared" si="2"/>
        <v>0</v>
      </c>
      <c r="K26" s="9">
        <v>500</v>
      </c>
      <c r="L26" s="9"/>
      <c r="M26" s="107"/>
    </row>
    <row r="27" spans="2:13" ht="14.25" customHeight="1" x14ac:dyDescent="0.3">
      <c r="B27" s="80"/>
      <c r="C27" s="22"/>
      <c r="D27" s="24"/>
      <c r="E27" s="21"/>
      <c r="F27" s="23"/>
      <c r="G27" s="15">
        <v>500</v>
      </c>
      <c r="H27" s="33">
        <v>45635</v>
      </c>
      <c r="I27" s="16" t="s">
        <v>38</v>
      </c>
      <c r="J27" s="9">
        <f t="shared" si="2"/>
        <v>0</v>
      </c>
      <c r="K27" s="9">
        <f>250+250</f>
        <v>500</v>
      </c>
      <c r="L27" s="34" t="s">
        <v>66</v>
      </c>
      <c r="M27" s="107"/>
    </row>
    <row r="28" spans="2:13" ht="14.25" customHeight="1" thickBot="1" x14ac:dyDescent="0.35">
      <c r="B28" s="81"/>
      <c r="C28" s="82"/>
      <c r="D28" s="83"/>
      <c r="E28" s="84"/>
      <c r="F28" s="85"/>
      <c r="G28" s="108">
        <v>100</v>
      </c>
      <c r="H28" s="109">
        <v>45769</v>
      </c>
      <c r="I28" s="88" t="s">
        <v>67</v>
      </c>
      <c r="J28" s="56">
        <f t="shared" si="2"/>
        <v>0</v>
      </c>
      <c r="K28" s="56">
        <v>100</v>
      </c>
      <c r="L28" s="110"/>
      <c r="M28" s="111"/>
    </row>
    <row r="29" spans="2:13" ht="14.25" customHeight="1" thickBot="1" x14ac:dyDescent="0.35">
      <c r="B29" s="103">
        <v>47</v>
      </c>
      <c r="C29" s="65" t="s">
        <v>39</v>
      </c>
      <c r="D29" s="66" t="s">
        <v>12</v>
      </c>
      <c r="E29" s="67">
        <v>45048</v>
      </c>
      <c r="F29" s="66"/>
      <c r="G29" s="68">
        <v>3000</v>
      </c>
      <c r="H29" s="69">
        <v>45681</v>
      </c>
      <c r="I29" s="65" t="s">
        <v>40</v>
      </c>
      <c r="J29" s="70">
        <f t="shared" si="2"/>
        <v>0</v>
      </c>
      <c r="K29" s="70">
        <f>1500+1500</f>
        <v>3000</v>
      </c>
      <c r="L29" s="70"/>
      <c r="M29" s="95"/>
    </row>
    <row r="30" spans="2:13" ht="14.25" customHeight="1" thickBot="1" x14ac:dyDescent="0.35">
      <c r="B30" s="93">
        <v>94</v>
      </c>
      <c r="C30" s="104" t="s">
        <v>47</v>
      </c>
      <c r="D30" s="99" t="s">
        <v>12</v>
      </c>
      <c r="E30" s="94">
        <v>45659</v>
      </c>
      <c r="F30" s="98"/>
      <c r="G30" s="100">
        <v>5000</v>
      </c>
      <c r="H30" s="69">
        <v>45721</v>
      </c>
      <c r="I30" s="65" t="s">
        <v>68</v>
      </c>
      <c r="J30" s="70">
        <f t="shared" si="2"/>
        <v>0</v>
      </c>
      <c r="K30" s="70">
        <v>5000</v>
      </c>
      <c r="L30" s="70"/>
      <c r="M30" s="95"/>
    </row>
    <row r="31" spans="2:13" ht="14.25" customHeight="1" thickBot="1" x14ac:dyDescent="0.35">
      <c r="B31" s="93">
        <v>86</v>
      </c>
      <c r="C31" s="104" t="s">
        <v>41</v>
      </c>
      <c r="D31" s="99" t="s">
        <v>12</v>
      </c>
      <c r="E31" s="94">
        <v>45537</v>
      </c>
      <c r="F31" s="98"/>
      <c r="G31" s="100">
        <v>8000</v>
      </c>
      <c r="H31" s="69">
        <v>45702</v>
      </c>
      <c r="I31" s="65" t="s">
        <v>69</v>
      </c>
      <c r="J31" s="70">
        <f t="shared" si="2"/>
        <v>3000</v>
      </c>
      <c r="K31" s="70">
        <f>1000+1000+1000+1000+1000</f>
        <v>5000</v>
      </c>
      <c r="L31" s="70"/>
      <c r="M31" s="95"/>
    </row>
    <row r="32" spans="2:13" ht="14.25" customHeight="1" thickBot="1" x14ac:dyDescent="0.35">
      <c r="B32" s="89">
        <v>107</v>
      </c>
      <c r="C32" s="73" t="s">
        <v>42</v>
      </c>
      <c r="D32" s="74" t="s">
        <v>12</v>
      </c>
      <c r="E32" s="97">
        <v>45839</v>
      </c>
      <c r="F32" s="76"/>
      <c r="G32" s="44">
        <v>3000</v>
      </c>
      <c r="H32" s="45">
        <v>45845</v>
      </c>
      <c r="I32" s="79" t="s">
        <v>70</v>
      </c>
      <c r="J32" s="70">
        <f t="shared" si="2"/>
        <v>0</v>
      </c>
      <c r="K32" s="47">
        <v>3000</v>
      </c>
      <c r="L32" s="47"/>
      <c r="M32" s="48"/>
    </row>
    <row r="33" spans="2:13" ht="14.25" customHeight="1" thickBot="1" x14ac:dyDescent="0.35">
      <c r="B33" s="101"/>
      <c r="C33" s="20"/>
      <c r="D33" s="18"/>
      <c r="E33" s="32"/>
      <c r="F33" s="19"/>
      <c r="G33" s="102">
        <v>3000</v>
      </c>
      <c r="H33" s="59">
        <v>45870</v>
      </c>
      <c r="I33" s="16" t="s">
        <v>71</v>
      </c>
      <c r="J33" s="70">
        <f t="shared" si="2"/>
        <v>1500</v>
      </c>
      <c r="K33" s="60">
        <f>1500</f>
        <v>1500</v>
      </c>
      <c r="L33" s="60" t="s">
        <v>72</v>
      </c>
      <c r="M33" s="61"/>
    </row>
    <row r="34" spans="2:13" ht="14.25" customHeight="1" thickBot="1" x14ac:dyDescent="0.35">
      <c r="B34" s="93">
        <v>98</v>
      </c>
      <c r="C34" s="104" t="s">
        <v>43</v>
      </c>
      <c r="D34" s="99" t="s">
        <v>12</v>
      </c>
      <c r="E34" s="94">
        <v>45717</v>
      </c>
      <c r="F34" s="98"/>
      <c r="G34" s="100">
        <v>2500</v>
      </c>
      <c r="H34" s="69">
        <v>45847</v>
      </c>
      <c r="I34" s="65" t="s">
        <v>73</v>
      </c>
      <c r="J34" s="70">
        <f t="shared" si="2"/>
        <v>0</v>
      </c>
      <c r="K34" s="70">
        <v>2500</v>
      </c>
      <c r="L34" s="70"/>
      <c r="M34" s="95"/>
    </row>
    <row r="35" spans="2:13" ht="14.25" customHeight="1" thickBot="1" x14ac:dyDescent="0.35">
      <c r="B35" s="93">
        <v>80</v>
      </c>
      <c r="C35" s="104" t="s">
        <v>44</v>
      </c>
      <c r="D35" s="99" t="s">
        <v>12</v>
      </c>
      <c r="E35" s="94">
        <v>45414</v>
      </c>
      <c r="F35" s="98"/>
      <c r="G35" s="100">
        <v>500</v>
      </c>
      <c r="H35" s="69">
        <v>45870</v>
      </c>
      <c r="I35" s="65" t="s">
        <v>74</v>
      </c>
      <c r="J35" s="70">
        <f t="shared" si="2"/>
        <v>500</v>
      </c>
      <c r="K35" s="70">
        <v>0</v>
      </c>
      <c r="L35" s="70"/>
      <c r="M35" s="95"/>
    </row>
    <row r="36" spans="2:13" ht="14.25" customHeight="1" x14ac:dyDescent="0.3">
      <c r="E36" s="1"/>
      <c r="H36" s="2"/>
    </row>
    <row r="37" spans="2:13" ht="14.25" customHeight="1" x14ac:dyDescent="0.3">
      <c r="E37" s="1"/>
      <c r="H37" s="2"/>
      <c r="L37" s="58"/>
    </row>
    <row r="38" spans="2:13" ht="14.25" customHeight="1" x14ac:dyDescent="0.3">
      <c r="E38" s="1"/>
      <c r="G38" s="112">
        <f>SUM(G4:G35)</f>
        <v>91000</v>
      </c>
      <c r="H38" s="2"/>
      <c r="J38" s="114">
        <f>SUM(J4:J35)</f>
        <v>13000</v>
      </c>
      <c r="K38" s="113">
        <f>SUM(K4:K35)</f>
        <v>78000</v>
      </c>
    </row>
    <row r="39" spans="2:13" ht="14.25" customHeight="1" x14ac:dyDescent="0.3">
      <c r="E39" s="1"/>
      <c r="H39" s="2"/>
    </row>
    <row r="40" spans="2:13" ht="14.25" customHeight="1" x14ac:dyDescent="0.3">
      <c r="E40" s="1"/>
      <c r="H40" s="2"/>
    </row>
    <row r="41" spans="2:13" ht="14.25" customHeight="1" x14ac:dyDescent="0.3">
      <c r="E41" s="1"/>
      <c r="H41" s="2"/>
    </row>
    <row r="42" spans="2:13" ht="14.25" customHeight="1" x14ac:dyDescent="0.3">
      <c r="E42" s="1"/>
      <c r="H42" s="2"/>
    </row>
    <row r="43" spans="2:13" ht="14.25" customHeight="1" x14ac:dyDescent="0.3">
      <c r="E43" s="1"/>
      <c r="H43" s="2"/>
    </row>
    <row r="44" spans="2:13" ht="14.25" customHeight="1" x14ac:dyDescent="0.3">
      <c r="E44" s="1"/>
      <c r="H44" s="2"/>
    </row>
    <row r="45" spans="2:13" ht="14.25" customHeight="1" x14ac:dyDescent="0.3">
      <c r="E45" s="1"/>
      <c r="H45" s="2"/>
    </row>
    <row r="46" spans="2:13" ht="14.25" customHeight="1" x14ac:dyDescent="0.3">
      <c r="E46" s="1"/>
      <c r="H46" s="2"/>
    </row>
    <row r="47" spans="2:13" ht="14.25" customHeight="1" x14ac:dyDescent="0.3">
      <c r="E47" s="1"/>
      <c r="H47" s="2"/>
    </row>
    <row r="48" spans="2:13" ht="14.25" customHeight="1" x14ac:dyDescent="0.3">
      <c r="E48" s="1"/>
      <c r="H48" s="2"/>
    </row>
    <row r="49" spans="5:9" ht="14.25" customHeight="1" x14ac:dyDescent="0.3">
      <c r="E49" s="1"/>
      <c r="H49" s="2"/>
    </row>
    <row r="50" spans="5:9" ht="14.25" customHeight="1" x14ac:dyDescent="0.3">
      <c r="E50" s="1"/>
      <c r="H50" s="2"/>
    </row>
    <row r="51" spans="5:9" ht="14.25" customHeight="1" x14ac:dyDescent="0.3">
      <c r="E51" s="1"/>
      <c r="H51" s="2"/>
    </row>
    <row r="52" spans="5:9" ht="14.25" customHeight="1" x14ac:dyDescent="0.3">
      <c r="E52" s="1"/>
      <c r="H52" s="2"/>
    </row>
    <row r="53" spans="5:9" ht="14.25" customHeight="1" x14ac:dyDescent="0.3">
      <c r="E53" s="1"/>
      <c r="H53" s="2"/>
    </row>
    <row r="54" spans="5:9" ht="14.25" customHeight="1" x14ac:dyDescent="0.3">
      <c r="E54" s="1"/>
      <c r="H54" s="2"/>
    </row>
    <row r="55" spans="5:9" ht="14.25" customHeight="1" x14ac:dyDescent="0.3">
      <c r="E55" s="1"/>
      <c r="H55" s="2"/>
    </row>
    <row r="56" spans="5:9" ht="14.25" customHeight="1" x14ac:dyDescent="0.3">
      <c r="E56" s="1"/>
      <c r="H56" s="2"/>
    </row>
    <row r="57" spans="5:9" ht="14.25" customHeight="1" x14ac:dyDescent="0.3">
      <c r="E57" s="1"/>
      <c r="H57" s="2"/>
      <c r="I57" s="105"/>
    </row>
    <row r="58" spans="5:9" ht="14.25" customHeight="1" x14ac:dyDescent="0.3">
      <c r="E58" s="1"/>
      <c r="H58" s="2"/>
    </row>
    <row r="59" spans="5:9" ht="14.25" customHeight="1" x14ac:dyDescent="0.3">
      <c r="E59" s="1"/>
      <c r="H59" s="2"/>
    </row>
    <row r="60" spans="5:9" ht="14.25" customHeight="1" x14ac:dyDescent="0.3">
      <c r="E60" s="1"/>
      <c r="H60" s="2"/>
    </row>
    <row r="61" spans="5:9" ht="14.25" customHeight="1" x14ac:dyDescent="0.3">
      <c r="E61" s="1"/>
      <c r="H61" s="2"/>
    </row>
    <row r="62" spans="5:9" ht="14.25" customHeight="1" x14ac:dyDescent="0.3">
      <c r="E62" s="1"/>
      <c r="H62" s="2"/>
    </row>
    <row r="63" spans="5:9" ht="14.25" customHeight="1" x14ac:dyDescent="0.3">
      <c r="E63" s="1"/>
      <c r="H63" s="2"/>
    </row>
    <row r="64" spans="5:9" ht="14.25" customHeight="1" x14ac:dyDescent="0.3">
      <c r="E64" s="1"/>
      <c r="H64" s="2"/>
    </row>
    <row r="65" spans="5:8" ht="14.25" customHeight="1" x14ac:dyDescent="0.3">
      <c r="E65" s="1"/>
      <c r="H65" s="2"/>
    </row>
    <row r="66" spans="5:8" ht="14.25" customHeight="1" x14ac:dyDescent="0.3">
      <c r="E66" s="1"/>
      <c r="H66" s="2"/>
    </row>
    <row r="67" spans="5:8" ht="14.25" customHeight="1" x14ac:dyDescent="0.3">
      <c r="E67" s="1"/>
      <c r="H67" s="2"/>
    </row>
    <row r="68" spans="5:8" ht="14.25" customHeight="1" x14ac:dyDescent="0.3">
      <c r="E68" s="1"/>
      <c r="H68" s="2"/>
    </row>
    <row r="69" spans="5:8" ht="14.25" customHeight="1" x14ac:dyDescent="0.3">
      <c r="E69" s="1"/>
      <c r="H69" s="2"/>
    </row>
    <row r="70" spans="5:8" ht="14.25" customHeight="1" x14ac:dyDescent="0.3">
      <c r="E70" s="1"/>
      <c r="H70" s="2"/>
    </row>
    <row r="71" spans="5:8" ht="14.25" customHeight="1" x14ac:dyDescent="0.3">
      <c r="E71" s="1"/>
      <c r="H71" s="2"/>
    </row>
    <row r="72" spans="5:8" ht="14.25" customHeight="1" x14ac:dyDescent="0.3">
      <c r="E72" s="1"/>
      <c r="H72" s="2"/>
    </row>
    <row r="73" spans="5:8" ht="14.25" customHeight="1" x14ac:dyDescent="0.3">
      <c r="E73" s="1"/>
      <c r="H73" s="2"/>
    </row>
    <row r="74" spans="5:8" ht="14.25" customHeight="1" x14ac:dyDescent="0.3">
      <c r="E74" s="1"/>
      <c r="H74" s="2"/>
    </row>
    <row r="75" spans="5:8" ht="14.25" customHeight="1" x14ac:dyDescent="0.3">
      <c r="E75" s="1"/>
      <c r="H75" s="2"/>
    </row>
    <row r="76" spans="5:8" ht="14.25" customHeight="1" x14ac:dyDescent="0.3">
      <c r="E76" s="1"/>
      <c r="H76" s="2"/>
    </row>
    <row r="77" spans="5:8" ht="14.25" customHeight="1" x14ac:dyDescent="0.3">
      <c r="E77" s="1"/>
      <c r="H77" s="2"/>
    </row>
    <row r="78" spans="5:8" ht="14.25" customHeight="1" x14ac:dyDescent="0.3">
      <c r="E78" s="1"/>
      <c r="H78" s="2"/>
    </row>
    <row r="79" spans="5:8" ht="14.25" customHeight="1" x14ac:dyDescent="0.3">
      <c r="E79" s="1"/>
      <c r="H79" s="2"/>
    </row>
    <row r="80" spans="5:8" ht="14.25" customHeight="1" x14ac:dyDescent="0.3">
      <c r="E80" s="1"/>
      <c r="H80" s="2"/>
    </row>
    <row r="81" spans="5:8" ht="14.25" customHeight="1" x14ac:dyDescent="0.3">
      <c r="E81" s="1"/>
      <c r="H81" s="2"/>
    </row>
    <row r="82" spans="5:8" ht="14.25" customHeight="1" x14ac:dyDescent="0.3">
      <c r="E82" s="1"/>
      <c r="H82" s="2"/>
    </row>
    <row r="83" spans="5:8" ht="14.25" customHeight="1" x14ac:dyDescent="0.3">
      <c r="E83" s="1"/>
      <c r="H83" s="2"/>
    </row>
    <row r="84" spans="5:8" ht="14.25" customHeight="1" x14ac:dyDescent="0.3">
      <c r="E84" s="1"/>
      <c r="H84" s="2"/>
    </row>
    <row r="85" spans="5:8" ht="14.25" customHeight="1" x14ac:dyDescent="0.3">
      <c r="E85" s="1"/>
      <c r="H85" s="2"/>
    </row>
    <row r="86" spans="5:8" ht="14.25" customHeight="1" x14ac:dyDescent="0.3">
      <c r="E86" s="1"/>
      <c r="H86" s="2"/>
    </row>
    <row r="87" spans="5:8" ht="14.25" customHeight="1" x14ac:dyDescent="0.3">
      <c r="E87" s="1"/>
      <c r="H87" s="2"/>
    </row>
    <row r="88" spans="5:8" ht="14.25" customHeight="1" x14ac:dyDescent="0.3">
      <c r="E88" s="1"/>
      <c r="H88" s="2"/>
    </row>
    <row r="89" spans="5:8" ht="14.25" customHeight="1" x14ac:dyDescent="0.3">
      <c r="E89" s="1"/>
      <c r="H89" s="2"/>
    </row>
    <row r="90" spans="5:8" ht="14.25" customHeight="1" x14ac:dyDescent="0.3">
      <c r="E90" s="1"/>
      <c r="H90" s="2"/>
    </row>
    <row r="91" spans="5:8" ht="14.25" customHeight="1" x14ac:dyDescent="0.3">
      <c r="E91" s="1"/>
      <c r="H91" s="2"/>
    </row>
    <row r="92" spans="5:8" ht="14.25" customHeight="1" x14ac:dyDescent="0.3">
      <c r="E92" s="1"/>
      <c r="H92" s="2"/>
    </row>
    <row r="93" spans="5:8" ht="14.25" customHeight="1" x14ac:dyDescent="0.3">
      <c r="E93" s="1"/>
      <c r="H93" s="2"/>
    </row>
    <row r="94" spans="5:8" ht="14.25" customHeight="1" x14ac:dyDescent="0.3">
      <c r="E94" s="1"/>
      <c r="H94" s="2"/>
    </row>
    <row r="95" spans="5:8" ht="14.25" customHeight="1" x14ac:dyDescent="0.3">
      <c r="E95" s="1"/>
      <c r="H95" s="2"/>
    </row>
    <row r="96" spans="5:8" ht="14.25" customHeight="1" x14ac:dyDescent="0.3">
      <c r="E96" s="1"/>
      <c r="H96" s="2"/>
    </row>
    <row r="97" spans="5:8" ht="14.25" customHeight="1" x14ac:dyDescent="0.3">
      <c r="E97" s="1"/>
      <c r="H97" s="2"/>
    </row>
    <row r="98" spans="5:8" ht="14.25" customHeight="1" x14ac:dyDescent="0.3">
      <c r="E98" s="1"/>
      <c r="H98" s="2"/>
    </row>
    <row r="99" spans="5:8" ht="14.25" customHeight="1" x14ac:dyDescent="0.3">
      <c r="E99" s="1"/>
      <c r="H99" s="2"/>
    </row>
    <row r="100" spans="5:8" ht="14.25" customHeight="1" x14ac:dyDescent="0.3">
      <c r="E100" s="1"/>
      <c r="H100" s="2"/>
    </row>
    <row r="101" spans="5:8" ht="14.25" customHeight="1" x14ac:dyDescent="0.3">
      <c r="E101" s="1"/>
      <c r="H101" s="2"/>
    </row>
    <row r="102" spans="5:8" ht="14.25" customHeight="1" x14ac:dyDescent="0.3">
      <c r="E102" s="1"/>
      <c r="H102" s="2"/>
    </row>
    <row r="103" spans="5:8" ht="14.25" customHeight="1" x14ac:dyDescent="0.3">
      <c r="E103" s="1"/>
      <c r="H103" s="2"/>
    </row>
    <row r="104" spans="5:8" ht="14.25" customHeight="1" x14ac:dyDescent="0.3">
      <c r="E104" s="1"/>
      <c r="H104" s="2"/>
    </row>
    <row r="105" spans="5:8" ht="14.25" customHeight="1" x14ac:dyDescent="0.3">
      <c r="E105" s="1"/>
      <c r="H105" s="2"/>
    </row>
    <row r="106" spans="5:8" ht="14.25" customHeight="1" x14ac:dyDescent="0.3">
      <c r="E106" s="1"/>
      <c r="H106" s="2"/>
    </row>
    <row r="107" spans="5:8" ht="14.25" customHeight="1" x14ac:dyDescent="0.3">
      <c r="E107" s="1"/>
      <c r="H107" s="2"/>
    </row>
    <row r="108" spans="5:8" ht="14.25" customHeight="1" x14ac:dyDescent="0.3">
      <c r="E108" s="1"/>
      <c r="H108" s="2"/>
    </row>
    <row r="109" spans="5:8" ht="14.25" customHeight="1" x14ac:dyDescent="0.3">
      <c r="E109" s="1"/>
      <c r="H109" s="2"/>
    </row>
    <row r="110" spans="5:8" ht="14.25" customHeight="1" x14ac:dyDescent="0.3">
      <c r="E110" s="1"/>
      <c r="H110" s="2"/>
    </row>
    <row r="111" spans="5:8" ht="14.25" customHeight="1" x14ac:dyDescent="0.3">
      <c r="E111" s="1"/>
      <c r="H111" s="2"/>
    </row>
    <row r="112" spans="5:8" ht="14.25" customHeight="1" x14ac:dyDescent="0.3">
      <c r="E112" s="1"/>
      <c r="H112" s="2"/>
    </row>
    <row r="113" spans="5:8" ht="14.25" customHeight="1" x14ac:dyDescent="0.3">
      <c r="E113" s="1"/>
      <c r="H113" s="2"/>
    </row>
    <row r="114" spans="5:8" ht="14.25" customHeight="1" x14ac:dyDescent="0.3">
      <c r="E114" s="1"/>
      <c r="H114" s="2"/>
    </row>
    <row r="115" spans="5:8" ht="14.25" customHeight="1" x14ac:dyDescent="0.3">
      <c r="E115" s="1"/>
      <c r="H115" s="2"/>
    </row>
    <row r="116" spans="5:8" ht="14.25" customHeight="1" x14ac:dyDescent="0.3">
      <c r="E116" s="1"/>
      <c r="H116" s="2"/>
    </row>
    <row r="117" spans="5:8" ht="14.25" customHeight="1" x14ac:dyDescent="0.3">
      <c r="E117" s="1"/>
      <c r="H117" s="2"/>
    </row>
    <row r="118" spans="5:8" ht="14.25" customHeight="1" x14ac:dyDescent="0.3">
      <c r="E118" s="1"/>
      <c r="H118" s="2"/>
    </row>
    <row r="119" spans="5:8" ht="14.25" customHeight="1" x14ac:dyDescent="0.3">
      <c r="E119" s="1"/>
      <c r="H119" s="2"/>
    </row>
    <row r="120" spans="5:8" ht="14.25" customHeight="1" x14ac:dyDescent="0.3">
      <c r="E120" s="1"/>
      <c r="H120" s="2"/>
    </row>
    <row r="121" spans="5:8" ht="14.25" customHeight="1" x14ac:dyDescent="0.3">
      <c r="E121" s="1"/>
      <c r="H121" s="2"/>
    </row>
    <row r="122" spans="5:8" ht="14.25" customHeight="1" x14ac:dyDescent="0.3">
      <c r="E122" s="1"/>
      <c r="H122" s="2"/>
    </row>
    <row r="123" spans="5:8" ht="14.25" customHeight="1" x14ac:dyDescent="0.3">
      <c r="E123" s="1"/>
      <c r="H123" s="2"/>
    </row>
    <row r="124" spans="5:8" ht="14.25" customHeight="1" x14ac:dyDescent="0.3">
      <c r="E124" s="1"/>
      <c r="H124" s="2"/>
    </row>
    <row r="125" spans="5:8" ht="14.25" customHeight="1" x14ac:dyDescent="0.3">
      <c r="E125" s="1"/>
      <c r="H125" s="2"/>
    </row>
    <row r="126" spans="5:8" ht="14.25" customHeight="1" x14ac:dyDescent="0.3">
      <c r="E126" s="1"/>
      <c r="H126" s="2"/>
    </row>
    <row r="127" spans="5:8" ht="14.25" customHeight="1" x14ac:dyDescent="0.3">
      <c r="E127" s="1"/>
      <c r="H127" s="2"/>
    </row>
    <row r="128" spans="5:8" ht="14.25" customHeight="1" x14ac:dyDescent="0.3">
      <c r="E128" s="1"/>
      <c r="H128" s="2"/>
    </row>
    <row r="129" spans="5:8" ht="14.25" customHeight="1" x14ac:dyDescent="0.3">
      <c r="E129" s="1"/>
      <c r="H129" s="2"/>
    </row>
    <row r="130" spans="5:8" ht="14.25" customHeight="1" x14ac:dyDescent="0.3">
      <c r="E130" s="1"/>
      <c r="H130" s="2"/>
    </row>
    <row r="131" spans="5:8" ht="14.25" customHeight="1" x14ac:dyDescent="0.3">
      <c r="E131" s="1"/>
      <c r="H131" s="2"/>
    </row>
    <row r="132" spans="5:8" ht="14.25" customHeight="1" x14ac:dyDescent="0.3">
      <c r="E132" s="1"/>
      <c r="H132" s="2"/>
    </row>
    <row r="133" spans="5:8" ht="14.25" customHeight="1" x14ac:dyDescent="0.3">
      <c r="E133" s="1"/>
      <c r="H133" s="2"/>
    </row>
    <row r="134" spans="5:8" ht="14.25" customHeight="1" x14ac:dyDescent="0.3">
      <c r="E134" s="1"/>
      <c r="H134" s="2"/>
    </row>
    <row r="135" spans="5:8" ht="14.25" customHeight="1" x14ac:dyDescent="0.3">
      <c r="E135" s="1"/>
      <c r="H135" s="2"/>
    </row>
    <row r="136" spans="5:8" ht="14.25" customHeight="1" x14ac:dyDescent="0.3">
      <c r="E136" s="1"/>
      <c r="H136" s="2"/>
    </row>
    <row r="137" spans="5:8" ht="14.25" customHeight="1" x14ac:dyDescent="0.3">
      <c r="E137" s="1"/>
      <c r="H137" s="2"/>
    </row>
    <row r="138" spans="5:8" ht="14.25" customHeight="1" x14ac:dyDescent="0.3">
      <c r="E138" s="1"/>
      <c r="H138" s="2"/>
    </row>
    <row r="139" spans="5:8" ht="14.25" customHeight="1" x14ac:dyDescent="0.3">
      <c r="E139" s="1"/>
      <c r="H139" s="2"/>
    </row>
    <row r="140" spans="5:8" ht="14.25" customHeight="1" x14ac:dyDescent="0.3">
      <c r="E140" s="1"/>
      <c r="H140" s="2"/>
    </row>
    <row r="141" spans="5:8" ht="14.25" customHeight="1" x14ac:dyDescent="0.3">
      <c r="E141" s="1"/>
      <c r="H141" s="2"/>
    </row>
    <row r="142" spans="5:8" ht="14.25" customHeight="1" x14ac:dyDescent="0.3">
      <c r="E142" s="1"/>
      <c r="H142" s="2"/>
    </row>
    <row r="143" spans="5:8" ht="14.25" customHeight="1" x14ac:dyDescent="0.3">
      <c r="E143" s="1"/>
      <c r="H143" s="2"/>
    </row>
    <row r="144" spans="5:8" ht="14.25" customHeight="1" x14ac:dyDescent="0.3">
      <c r="E144" s="1"/>
      <c r="H144" s="2"/>
    </row>
    <row r="145" spans="5:8" ht="14.25" customHeight="1" x14ac:dyDescent="0.3">
      <c r="E145" s="1"/>
      <c r="H145" s="2"/>
    </row>
    <row r="146" spans="5:8" ht="14.25" customHeight="1" x14ac:dyDescent="0.3">
      <c r="E146" s="1"/>
      <c r="H146" s="2"/>
    </row>
    <row r="147" spans="5:8" ht="14.25" customHeight="1" x14ac:dyDescent="0.3">
      <c r="E147" s="1"/>
      <c r="H147" s="2"/>
    </row>
    <row r="148" spans="5:8" ht="14.25" customHeight="1" x14ac:dyDescent="0.3">
      <c r="E148" s="1"/>
      <c r="H148" s="2"/>
    </row>
    <row r="149" spans="5:8" ht="14.25" customHeight="1" x14ac:dyDescent="0.3">
      <c r="E149" s="1"/>
      <c r="H149" s="2"/>
    </row>
    <row r="150" spans="5:8" ht="14.25" customHeight="1" x14ac:dyDescent="0.3">
      <c r="E150" s="1"/>
      <c r="H150" s="2"/>
    </row>
    <row r="151" spans="5:8" ht="14.25" customHeight="1" x14ac:dyDescent="0.3">
      <c r="E151" s="1"/>
      <c r="H151" s="2"/>
    </row>
    <row r="152" spans="5:8" ht="14.25" customHeight="1" x14ac:dyDescent="0.3">
      <c r="E152" s="1"/>
      <c r="H152" s="2"/>
    </row>
    <row r="153" spans="5:8" ht="14.25" customHeight="1" x14ac:dyDescent="0.3">
      <c r="E153" s="1"/>
      <c r="H153" s="2"/>
    </row>
    <row r="154" spans="5:8" ht="14.25" customHeight="1" x14ac:dyDescent="0.3">
      <c r="E154" s="1"/>
      <c r="H154" s="2"/>
    </row>
    <row r="155" spans="5:8" ht="14.25" customHeight="1" x14ac:dyDescent="0.3">
      <c r="E155" s="1"/>
      <c r="H155" s="2"/>
    </row>
    <row r="156" spans="5:8" ht="14.25" customHeight="1" x14ac:dyDescent="0.3">
      <c r="E156" s="1"/>
      <c r="H156" s="2"/>
    </row>
    <row r="157" spans="5:8" ht="14.25" customHeight="1" x14ac:dyDescent="0.3">
      <c r="E157" s="1"/>
      <c r="H157" s="2"/>
    </row>
    <row r="158" spans="5:8" ht="14.25" customHeight="1" x14ac:dyDescent="0.3">
      <c r="E158" s="1"/>
      <c r="H158" s="2"/>
    </row>
    <row r="159" spans="5:8" ht="14.25" customHeight="1" x14ac:dyDescent="0.3">
      <c r="E159" s="1"/>
      <c r="H159" s="2"/>
    </row>
    <row r="160" spans="5:8" ht="14.25" customHeight="1" x14ac:dyDescent="0.3">
      <c r="E160" s="1"/>
      <c r="H160" s="2"/>
    </row>
    <row r="161" spans="5:8" ht="14.25" customHeight="1" x14ac:dyDescent="0.3">
      <c r="E161" s="1"/>
      <c r="H161" s="2"/>
    </row>
    <row r="162" spans="5:8" ht="14.25" customHeight="1" x14ac:dyDescent="0.3">
      <c r="E162" s="1"/>
      <c r="H162" s="2"/>
    </row>
    <row r="163" spans="5:8" ht="14.25" customHeight="1" x14ac:dyDescent="0.3">
      <c r="E163" s="1"/>
      <c r="H163" s="2"/>
    </row>
    <row r="164" spans="5:8" ht="14.25" customHeight="1" x14ac:dyDescent="0.3">
      <c r="E164" s="1"/>
      <c r="H164" s="2"/>
    </row>
    <row r="165" spans="5:8" ht="14.25" customHeight="1" x14ac:dyDescent="0.3">
      <c r="E165" s="1"/>
      <c r="H165" s="2"/>
    </row>
    <row r="166" spans="5:8" ht="14.25" customHeight="1" x14ac:dyDescent="0.3">
      <c r="E166" s="1"/>
      <c r="H166" s="2"/>
    </row>
    <row r="167" spans="5:8" ht="14.25" customHeight="1" x14ac:dyDescent="0.3">
      <c r="E167" s="1"/>
      <c r="H167" s="2"/>
    </row>
    <row r="168" spans="5:8" ht="14.25" customHeight="1" x14ac:dyDescent="0.3">
      <c r="E168" s="1"/>
      <c r="H168" s="2"/>
    </row>
    <row r="169" spans="5:8" ht="14.25" customHeight="1" x14ac:dyDescent="0.3">
      <c r="E169" s="1"/>
      <c r="H169" s="2"/>
    </row>
    <row r="170" spans="5:8" ht="14.25" customHeight="1" x14ac:dyDescent="0.3">
      <c r="E170" s="1"/>
      <c r="H170" s="2"/>
    </row>
    <row r="171" spans="5:8" ht="14.25" customHeight="1" x14ac:dyDescent="0.3">
      <c r="E171" s="1"/>
      <c r="H171" s="2"/>
    </row>
    <row r="172" spans="5:8" ht="14.25" customHeight="1" x14ac:dyDescent="0.3">
      <c r="E172" s="1"/>
      <c r="H172" s="2"/>
    </row>
    <row r="173" spans="5:8" ht="14.25" customHeight="1" x14ac:dyDescent="0.3">
      <c r="E173" s="1"/>
      <c r="H173" s="2"/>
    </row>
    <row r="174" spans="5:8" ht="14.25" customHeight="1" x14ac:dyDescent="0.3">
      <c r="E174" s="1"/>
      <c r="H174" s="2"/>
    </row>
    <row r="175" spans="5:8" ht="14.25" customHeight="1" x14ac:dyDescent="0.3">
      <c r="E175" s="1"/>
      <c r="H175" s="2"/>
    </row>
    <row r="176" spans="5:8" ht="14.25" customHeight="1" x14ac:dyDescent="0.3">
      <c r="E176" s="1"/>
      <c r="H176" s="2"/>
    </row>
    <row r="177" spans="5:8" ht="14.25" customHeight="1" x14ac:dyDescent="0.3">
      <c r="E177" s="1"/>
      <c r="H177" s="2"/>
    </row>
    <row r="178" spans="5:8" ht="14.25" customHeight="1" x14ac:dyDescent="0.3">
      <c r="E178" s="1"/>
      <c r="H178" s="2"/>
    </row>
    <row r="179" spans="5:8" ht="14.25" customHeight="1" x14ac:dyDescent="0.3">
      <c r="E179" s="1"/>
      <c r="H179" s="2"/>
    </row>
    <row r="180" spans="5:8" ht="14.25" customHeight="1" x14ac:dyDescent="0.3">
      <c r="E180" s="1"/>
      <c r="H180" s="2"/>
    </row>
    <row r="181" spans="5:8" ht="14.25" customHeight="1" x14ac:dyDescent="0.3">
      <c r="E181" s="1"/>
      <c r="H181" s="2"/>
    </row>
    <row r="182" spans="5:8" ht="14.25" customHeight="1" x14ac:dyDescent="0.3">
      <c r="E182" s="1"/>
      <c r="H182" s="2"/>
    </row>
    <row r="183" spans="5:8" ht="14.25" customHeight="1" x14ac:dyDescent="0.3">
      <c r="E183" s="1"/>
      <c r="H183" s="2"/>
    </row>
    <row r="184" spans="5:8" ht="14.25" customHeight="1" x14ac:dyDescent="0.3">
      <c r="E184" s="1"/>
      <c r="H184" s="2"/>
    </row>
    <row r="185" spans="5:8" ht="14.25" customHeight="1" x14ac:dyDescent="0.3">
      <c r="E185" s="1"/>
      <c r="H185" s="2"/>
    </row>
    <row r="186" spans="5:8" ht="14.25" customHeight="1" x14ac:dyDescent="0.3">
      <c r="E186" s="1"/>
      <c r="H186" s="2"/>
    </row>
    <row r="187" spans="5:8" ht="14.25" customHeight="1" x14ac:dyDescent="0.3">
      <c r="E187" s="1"/>
      <c r="H187" s="2"/>
    </row>
    <row r="188" spans="5:8" ht="14.25" customHeight="1" x14ac:dyDescent="0.3">
      <c r="E188" s="1"/>
      <c r="H188" s="2"/>
    </row>
    <row r="189" spans="5:8" ht="14.25" customHeight="1" x14ac:dyDescent="0.3">
      <c r="E189" s="1"/>
      <c r="H189" s="2"/>
    </row>
    <row r="190" spans="5:8" ht="14.25" customHeight="1" x14ac:dyDescent="0.3">
      <c r="E190" s="1"/>
      <c r="H190" s="2"/>
    </row>
    <row r="191" spans="5:8" ht="14.25" customHeight="1" x14ac:dyDescent="0.3">
      <c r="E191" s="1"/>
      <c r="H191" s="2"/>
    </row>
    <row r="192" spans="5:8" ht="14.25" customHeight="1" x14ac:dyDescent="0.3">
      <c r="E192" s="1"/>
      <c r="H192" s="2"/>
    </row>
    <row r="193" spans="5:8" ht="14.25" customHeight="1" x14ac:dyDescent="0.3">
      <c r="E193" s="1"/>
      <c r="H193" s="2"/>
    </row>
    <row r="194" spans="5:8" ht="14.25" customHeight="1" x14ac:dyDescent="0.3">
      <c r="E194" s="1"/>
      <c r="H194" s="2"/>
    </row>
    <row r="195" spans="5:8" ht="14.25" customHeight="1" x14ac:dyDescent="0.3">
      <c r="E195" s="1"/>
      <c r="H195" s="2"/>
    </row>
    <row r="196" spans="5:8" ht="14.25" customHeight="1" x14ac:dyDescent="0.3">
      <c r="E196" s="1"/>
      <c r="H196" s="2"/>
    </row>
    <row r="197" spans="5:8" ht="14.25" customHeight="1" x14ac:dyDescent="0.3">
      <c r="E197" s="1"/>
      <c r="H197" s="2"/>
    </row>
    <row r="198" spans="5:8" ht="14.25" customHeight="1" x14ac:dyDescent="0.3">
      <c r="E198" s="1"/>
      <c r="H198" s="2"/>
    </row>
    <row r="199" spans="5:8" ht="14.25" customHeight="1" x14ac:dyDescent="0.3">
      <c r="E199" s="1"/>
      <c r="H199" s="2"/>
    </row>
    <row r="200" spans="5:8" ht="14.25" customHeight="1" x14ac:dyDescent="0.3">
      <c r="E200" s="1"/>
      <c r="H200" s="2"/>
    </row>
    <row r="201" spans="5:8" ht="14.25" customHeight="1" x14ac:dyDescent="0.3">
      <c r="E201" s="1"/>
      <c r="H201" s="2"/>
    </row>
    <row r="202" spans="5:8" ht="14.25" customHeight="1" x14ac:dyDescent="0.3">
      <c r="E202" s="1"/>
      <c r="H202" s="2"/>
    </row>
    <row r="203" spans="5:8" ht="14.25" customHeight="1" x14ac:dyDescent="0.3">
      <c r="E203" s="1"/>
      <c r="H203" s="2"/>
    </row>
    <row r="204" spans="5:8" ht="14.25" customHeight="1" x14ac:dyDescent="0.3">
      <c r="E204" s="1"/>
      <c r="H204" s="2"/>
    </row>
    <row r="205" spans="5:8" ht="14.25" customHeight="1" x14ac:dyDescent="0.3">
      <c r="E205" s="1"/>
      <c r="H205" s="2"/>
    </row>
    <row r="206" spans="5:8" ht="14.25" customHeight="1" x14ac:dyDescent="0.3">
      <c r="E206" s="1"/>
      <c r="H206" s="2"/>
    </row>
    <row r="207" spans="5:8" ht="14.25" customHeight="1" x14ac:dyDescent="0.3">
      <c r="E207" s="1"/>
      <c r="H207" s="2"/>
    </row>
    <row r="208" spans="5:8" ht="14.25" customHeight="1" x14ac:dyDescent="0.3">
      <c r="E208" s="1"/>
      <c r="H208" s="2"/>
    </row>
    <row r="209" spans="5:8" ht="14.25" customHeight="1" x14ac:dyDescent="0.3">
      <c r="E209" s="1"/>
      <c r="H209" s="2"/>
    </row>
    <row r="210" spans="5:8" ht="14.25" customHeight="1" x14ac:dyDescent="0.3">
      <c r="E210" s="1"/>
      <c r="H210" s="2"/>
    </row>
    <row r="211" spans="5:8" ht="14.25" customHeight="1" x14ac:dyDescent="0.3">
      <c r="E211" s="1"/>
      <c r="H211" s="2"/>
    </row>
    <row r="212" spans="5:8" ht="14.25" customHeight="1" x14ac:dyDescent="0.3">
      <c r="E212" s="1"/>
      <c r="H212" s="2"/>
    </row>
    <row r="213" spans="5:8" ht="14.25" customHeight="1" x14ac:dyDescent="0.3">
      <c r="E213" s="1"/>
      <c r="H213" s="2"/>
    </row>
    <row r="214" spans="5:8" ht="14.25" customHeight="1" x14ac:dyDescent="0.3">
      <c r="E214" s="1"/>
      <c r="H214" s="2"/>
    </row>
    <row r="215" spans="5:8" ht="14.25" customHeight="1" x14ac:dyDescent="0.3">
      <c r="E215" s="1"/>
      <c r="H215" s="2"/>
    </row>
    <row r="216" spans="5:8" ht="14.25" customHeight="1" x14ac:dyDescent="0.3">
      <c r="E216" s="1"/>
      <c r="H216" s="2"/>
    </row>
    <row r="217" spans="5:8" ht="14.25" customHeight="1" x14ac:dyDescent="0.3">
      <c r="E217" s="1"/>
      <c r="H217" s="2"/>
    </row>
    <row r="218" spans="5:8" ht="14.25" customHeight="1" x14ac:dyDescent="0.3">
      <c r="E218" s="1"/>
      <c r="H218" s="2"/>
    </row>
    <row r="219" spans="5:8" ht="14.25" customHeight="1" x14ac:dyDescent="0.3">
      <c r="E219" s="1"/>
      <c r="H219" s="2"/>
    </row>
    <row r="220" spans="5:8" ht="14.25" customHeight="1" x14ac:dyDescent="0.3">
      <c r="E220" s="1"/>
      <c r="H220" s="2"/>
    </row>
    <row r="221" spans="5:8" ht="14.25" customHeight="1" x14ac:dyDescent="0.3">
      <c r="E221" s="1"/>
      <c r="H221" s="2"/>
    </row>
    <row r="222" spans="5:8" ht="14.25" customHeight="1" x14ac:dyDescent="0.3">
      <c r="E222" s="1"/>
      <c r="H222" s="2"/>
    </row>
    <row r="223" spans="5:8" ht="14.25" customHeight="1" x14ac:dyDescent="0.3">
      <c r="E223" s="1"/>
      <c r="H223" s="2"/>
    </row>
    <row r="224" spans="5:8" ht="14.25" customHeight="1" x14ac:dyDescent="0.3">
      <c r="E224" s="1"/>
      <c r="H224" s="2"/>
    </row>
    <row r="225" spans="5:8" ht="14.25" customHeight="1" x14ac:dyDescent="0.3">
      <c r="E225" s="1"/>
      <c r="H225" s="2"/>
    </row>
    <row r="226" spans="5:8" ht="14.25" customHeight="1" x14ac:dyDescent="0.3">
      <c r="E226" s="1"/>
      <c r="H226" s="2"/>
    </row>
    <row r="227" spans="5:8" ht="14.25" customHeight="1" x14ac:dyDescent="0.3">
      <c r="E227" s="1"/>
      <c r="H227" s="2"/>
    </row>
    <row r="228" spans="5:8" ht="14.25" customHeight="1" x14ac:dyDescent="0.3">
      <c r="E228" s="1"/>
      <c r="H228" s="2"/>
    </row>
    <row r="229" spans="5:8" ht="14.25" customHeight="1" x14ac:dyDescent="0.3">
      <c r="E229" s="1"/>
      <c r="H229" s="2"/>
    </row>
    <row r="230" spans="5:8" ht="14.25" customHeight="1" x14ac:dyDescent="0.3">
      <c r="E230" s="1"/>
      <c r="H230" s="2"/>
    </row>
    <row r="231" spans="5:8" ht="14.25" customHeight="1" x14ac:dyDescent="0.3">
      <c r="E231" s="1"/>
      <c r="H231" s="2"/>
    </row>
    <row r="232" spans="5:8" ht="14.25" customHeight="1" x14ac:dyDescent="0.3">
      <c r="E232" s="1"/>
      <c r="H232" s="2"/>
    </row>
    <row r="233" spans="5:8" ht="14.25" customHeight="1" x14ac:dyDescent="0.3">
      <c r="E233" s="1"/>
      <c r="H233" s="2"/>
    </row>
    <row r="234" spans="5:8" ht="14.25" customHeight="1" x14ac:dyDescent="0.3">
      <c r="E234" s="1"/>
      <c r="H234" s="2"/>
    </row>
    <row r="235" spans="5:8" ht="14.25" customHeight="1" x14ac:dyDescent="0.3">
      <c r="E235" s="1"/>
      <c r="H235" s="2"/>
    </row>
    <row r="236" spans="5:8" ht="14.25" customHeight="1" x14ac:dyDescent="0.3">
      <c r="E236" s="1"/>
      <c r="H236" s="2"/>
    </row>
    <row r="237" spans="5:8" ht="14.25" customHeight="1" x14ac:dyDescent="0.3">
      <c r="E237" s="1"/>
      <c r="H237" s="2"/>
    </row>
    <row r="238" spans="5:8" ht="14.25" customHeight="1" x14ac:dyDescent="0.3">
      <c r="E238" s="1"/>
      <c r="H238" s="2"/>
    </row>
    <row r="239" spans="5:8" ht="14.25" customHeight="1" x14ac:dyDescent="0.3">
      <c r="E239" s="1"/>
      <c r="H239" s="2"/>
    </row>
    <row r="240" spans="5:8" ht="14.25" customHeight="1" x14ac:dyDescent="0.3">
      <c r="E240" s="1"/>
      <c r="H240" s="2"/>
    </row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  <row r="1014" ht="15.75" customHeight="1" x14ac:dyDescent="0.3"/>
    <row r="1015" ht="15.75" customHeight="1" x14ac:dyDescent="0.3"/>
    <row r="1016" ht="15.75" customHeight="1" x14ac:dyDescent="0.3"/>
    <row r="1017" ht="15.75" customHeight="1" x14ac:dyDescent="0.3"/>
    <row r="1018" ht="15.75" customHeight="1" x14ac:dyDescent="0.3"/>
    <row r="1019" ht="15.75" customHeight="1" x14ac:dyDescent="0.3"/>
    <row r="1020" ht="15.75" customHeight="1" x14ac:dyDescent="0.3"/>
  </sheetData>
  <autoFilter ref="B2:H12" xr:uid="{00000000-0009-0000-0000-000000000000}"/>
  <mergeCells count="35">
    <mergeCell ref="B32:B33"/>
    <mergeCell ref="C32:C33"/>
    <mergeCell ref="D32:D33"/>
    <mergeCell ref="E32:E33"/>
    <mergeCell ref="F32:F33"/>
    <mergeCell ref="B25:B28"/>
    <mergeCell ref="C25:C28"/>
    <mergeCell ref="D25:D28"/>
    <mergeCell ref="E25:E28"/>
    <mergeCell ref="F25:F28"/>
    <mergeCell ref="B22:B23"/>
    <mergeCell ref="C22:C23"/>
    <mergeCell ref="D22:D23"/>
    <mergeCell ref="E22:E23"/>
    <mergeCell ref="F22:F23"/>
    <mergeCell ref="L2:L3"/>
    <mergeCell ref="D2:F2"/>
    <mergeCell ref="I2:I3"/>
    <mergeCell ref="C18:C20"/>
    <mergeCell ref="D18:D20"/>
    <mergeCell ref="E18:E20"/>
    <mergeCell ref="J2:J3"/>
    <mergeCell ref="K2:K3"/>
    <mergeCell ref="B4:B10"/>
    <mergeCell ref="C4:C10"/>
    <mergeCell ref="D4:D10"/>
    <mergeCell ref="E4:E10"/>
    <mergeCell ref="F4:F10"/>
    <mergeCell ref="F18:F20"/>
    <mergeCell ref="B12:B17"/>
    <mergeCell ref="C12:C17"/>
    <mergeCell ref="D12:D17"/>
    <mergeCell ref="E12:E17"/>
    <mergeCell ref="F12:F17"/>
    <mergeCell ref="B18:B20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Versement et Remboursement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Olfa TRIGUI</cp:lastModifiedBy>
  <dcterms:modified xsi:type="dcterms:W3CDTF">2025-09-03T13:42:57Z</dcterms:modified>
</cp:coreProperties>
</file>