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8487EC81-735B-49C7-8E6C-C4299FD80B21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4" sheetId="14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FRAIS_KM" localSheetId="0">'2024'!$B$30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MBRE_KM" localSheetId="0">'2024'!$B$29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'2024'!$B$27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KM" localSheetId="0">'2024'!$B$24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17" i="14" l="1"/>
  <c r="I19" i="14" s="1"/>
  <c r="I23" i="14"/>
  <c r="H23" i="14"/>
  <c r="H22" i="14"/>
  <c r="P22" i="14" s="1"/>
  <c r="H17" i="14"/>
  <c r="H19" i="14" s="1"/>
  <c r="D25" i="14"/>
  <c r="E25" i="14"/>
  <c r="F25" i="14"/>
  <c r="G25" i="14"/>
  <c r="I25" i="14"/>
  <c r="J25" i="14"/>
  <c r="K25" i="14"/>
  <c r="L25" i="14"/>
  <c r="M25" i="14"/>
  <c r="N25" i="14"/>
  <c r="P30" i="14"/>
  <c r="P29" i="14"/>
  <c r="P24" i="14"/>
  <c r="L19" i="14"/>
  <c r="K19" i="14"/>
  <c r="J19" i="14"/>
  <c r="G19" i="14"/>
  <c r="F19" i="14"/>
  <c r="E19" i="14"/>
  <c r="D19" i="14"/>
  <c r="P18" i="14"/>
  <c r="N19" i="14"/>
  <c r="M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H25" i="14" l="1"/>
  <c r="H27" i="14" s="1"/>
  <c r="E27" i="14"/>
  <c r="P8" i="14"/>
  <c r="K27" i="14"/>
  <c r="D27" i="14"/>
  <c r="L27" i="14"/>
  <c r="J27" i="14"/>
  <c r="F27" i="14"/>
  <c r="G27" i="14"/>
  <c r="I27" i="14"/>
  <c r="M27" i="14"/>
  <c r="N27" i="14"/>
  <c r="C25" i="14" l="1"/>
  <c r="P25" i="14" s="1"/>
  <c r="P23" i="14"/>
  <c r="C19" i="14"/>
  <c r="P17" i="14"/>
  <c r="C27" i="14" l="1"/>
  <c r="P27" i="14" s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<sst xmlns="http://schemas.openxmlformats.org/spreadsheetml/2006/main" count="43" uniqueCount="42">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</sst>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opLeftCell="B1" workbookViewId="0">
      <selection activeCell="J13" sqref="J1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>
        <v>19</v>
      </c>
      <c r="I6" s="37">
        <v>19</v>
      </c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>
        <v>20</v>
      </c>
      <c r="I7" s="37">
        <v>20</v>
      </c>
      <c r="J7" s="37"/>
      <c r="K7" s="37"/>
      <c r="L7" s="37"/>
      <c r="M7" s="37"/>
      <c r="N7" s="37"/>
      <c r="O7" s="36"/>
      <c r="P7" s="57">
        <f>SUM(C7:N7)</f>
        <v>40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1</v>
      </c>
      <c r="I8" s="63">
        <f t="shared" si="0"/>
        <v>1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>
        <v>20</v>
      </c>
      <c r="I11" s="11">
        <v>20</v>
      </c>
      <c r="J11" s="11"/>
      <c r="K11" s="11"/>
      <c r="L11" s="11"/>
      <c r="M11" s="11"/>
      <c r="N11" s="11"/>
      <c r="P11" s="58">
        <f>SUM(C11:N11)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3</v>
      </c>
      <c r="J12" s="12"/>
      <c r="K12" s="12"/>
      <c r="L12" s="12"/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>
        <f>H11*Params!$C$5*(1-Params!$C$3)-Params!$C$4</f>
        <v>10045</v>
      </c>
      <c r="I17" s="10">
        <f>I11*Params!$C$5*(1-Params!$C$3)-Params!$C$4</f>
        <v>10045</v>
      </c>
      <c r="J17" s="10"/>
      <c r="K17" s="10"/>
      <c r="L17" s="10"/>
      <c r="M17" s="10"/>
      <c r="N17" s="10"/>
      <c r="O17" s="4"/>
      <c r="P17" s="41">
        <f>SUM(C17:N17)</f>
        <v>20090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10045</v>
      </c>
      <c r="I19" s="28">
        <f t="shared" si="1"/>
        <v>10045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20090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>
        <f>5554.15</f>
        <v>5554.15</v>
      </c>
      <c r="I22" s="10">
        <v>5551.58</v>
      </c>
      <c r="J22" s="10"/>
      <c r="K22" s="10"/>
      <c r="L22" s="10"/>
      <c r="M22" s="10"/>
      <c r="N22" s="10"/>
      <c r="O22" s="4"/>
      <c r="P22" s="43">
        <f>SUM(C22:N22)</f>
        <v>11105.73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>
        <f>1155.47+2347.08</f>
        <v>3502.55</v>
      </c>
      <c r="I23" s="10">
        <f>1158.04+2351.75</f>
        <v>3509.79</v>
      </c>
      <c r="J23" s="10"/>
      <c r="K23" s="10"/>
      <c r="L23" s="10"/>
      <c r="M23" s="10"/>
      <c r="N23" s="10"/>
      <c r="O23" s="4"/>
      <c r="P23" s="43">
        <f>SUM(C23:N23)</f>
        <v>7012.34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>
        <v>414.16</v>
      </c>
      <c r="I24" s="10">
        <v>414.16</v>
      </c>
      <c r="J24" s="10"/>
      <c r="K24" s="10"/>
      <c r="L24" s="10"/>
      <c r="M24" s="10"/>
      <c r="N24" s="10"/>
      <c r="O24" s="4"/>
      <c r="P24" s="43">
        <f>SUM(C24:N24)</f>
        <v>828.32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9470.86</v>
      </c>
      <c r="I25" s="44">
        <f t="shared" si="2"/>
        <v>9475.5299999999988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0">
        <f>SUM(C25:N25)</f>
        <v>18946.39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574.13999999999942</v>
      </c>
      <c r="I27" s="47">
        <f t="shared" si="3"/>
        <v>569.47000000000116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59">
        <f>SUM(C27:O27)</f>
        <v>1143.6100000000006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>
        <v>840</v>
      </c>
      <c r="I29" s="54">
        <v>840</v>
      </c>
      <c r="J29" s="54"/>
      <c r="K29" s="54"/>
      <c r="L29" s="54"/>
      <c r="M29" s="54"/>
      <c r="N29" s="54"/>
      <c r="P29" s="61">
        <f>SUM(C29:N29)</f>
        <v>1680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>
        <v>414.16</v>
      </c>
      <c r="I30" s="54">
        <v>414.16</v>
      </c>
      <c r="J30" s="54"/>
      <c r="K30" s="54"/>
      <c r="L30" s="54"/>
      <c r="M30" s="54"/>
      <c r="N30" s="54"/>
      <c r="P30" s="61">
        <f>SUM(C30:N30)</f>
        <v>828.32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'2024'!P27</f>
        <v>1143.6100000000006</v>
      </c>
    </row>
    <row r="4" spans="2:3" ht="16.95" customHeight="1" x14ac:dyDescent="0.3">
      <c r="B4" s="38" t="s">
        <v>39</v>
      </c>
      <c r="C4" s="40">
        <f>'2024'!P12</f>
        <v>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2024-08-23T15:32:01Z</dcterms:modified>
</cp:coreProperties>
</file>