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5 - FOLIES SUCREES\05 - PAIE\2024\01\"/>
    </mc:Choice>
  </mc:AlternateContent>
  <bookViews>
    <workbookView xWindow="0" yWindow="0" windowWidth="17160" windowHeight="10488"/>
  </bookViews>
  <sheets>
    <sheet name="Janvier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2" l="1"/>
  <c r="K7" i="2" l="1"/>
  <c r="I5" i="2"/>
  <c r="K5" i="2" s="1"/>
  <c r="I6" i="2"/>
  <c r="K6" i="2" s="1"/>
  <c r="I7" i="2"/>
  <c r="I8" i="2"/>
  <c r="K8" i="2" s="1"/>
  <c r="I9" i="2"/>
  <c r="K9" i="2" s="1"/>
  <c r="I10" i="2"/>
  <c r="K10" i="2" s="1"/>
  <c r="I11" i="2"/>
  <c r="K11" i="2" s="1"/>
</calcChain>
</file>

<file path=xl/sharedStrings.xml><?xml version="1.0" encoding="utf-8"?>
<sst xmlns="http://schemas.openxmlformats.org/spreadsheetml/2006/main" count="18" uniqueCount="18">
  <si>
    <t>Nom &amp; Prénom</t>
  </si>
  <si>
    <t>Période</t>
  </si>
  <si>
    <t>Base salaire</t>
  </si>
  <si>
    <t>Acompte</t>
  </si>
  <si>
    <t>SALAIRES TOTAL VERSé</t>
  </si>
  <si>
    <t>Ahmed Eleuch</t>
  </si>
  <si>
    <t>Absence</t>
  </si>
  <si>
    <t>Ayman AMEUR</t>
  </si>
  <si>
    <t>Yosri CHAKER</t>
  </si>
  <si>
    <t>Saiida LEFI</t>
  </si>
  <si>
    <t xml:space="preserve">Med Amine Korbi </t>
  </si>
  <si>
    <t>Med Amine BENAMOR</t>
  </si>
  <si>
    <t xml:space="preserve">HS à payer </t>
  </si>
  <si>
    <t>Crédit à retenir</t>
  </si>
  <si>
    <t>Heures Spp effectué</t>
  </si>
  <si>
    <t>Seif Eddine ELKAHLA</t>
  </si>
  <si>
    <t>1er acompte retenu sur les HS 50dt</t>
  </si>
  <si>
    <t>Colonne1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</si>
</sst>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-* #,##0.000\ _€_-;\-* #,##0.000\ _€_-;_-* &quot;-&quot;??\ _€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17" fontId="0" fillId="0" borderId="1" xfId="0" applyNumberFormat="1" applyBorder="1"/>
    <xf numFmtId="2" fontId="0" fillId="0" borderId="1" xfId="0" quotePrefix="1" applyNumberFormat="1" applyBorder="1"/>
    <xf numFmtId="164" fontId="0" fillId="0" borderId="1" xfId="1" applyNumberFormat="1" applyFont="1" applyBorder="1"/>
    <xf numFmtId="0" fontId="0" fillId="0" borderId="2" xfId="0" applyBorder="1"/>
    <xf numFmtId="164" fontId="0" fillId="0" borderId="3" xfId="1" applyNumberFormat="1" applyFont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2" fontId="0" fillId="0" borderId="1" xfId="0" applyNumberFormat="1" applyBorder="1"/>
    <xf numFmtId="164" fontId="2" fillId="0" borderId="1" xfId="1" applyNumberFormat="1" applyFont="1" applyBorder="1"/>
    <xf numFmtId="164" fontId="2" fillId="0" borderId="3" xfId="1" applyNumberFormat="1" applyFont="1" applyBorder="1"/>
    <xf numFmtId="0" fontId="0" fillId="0" borderId="7" xfId="0" applyBorder="1"/>
    <xf numFmtId="17" fontId="0" fillId="0" borderId="8" xfId="0" applyNumberFormat="1" applyBorder="1"/>
    <xf numFmtId="2" fontId="0" fillId="0" borderId="8" xfId="0" applyNumberFormat="1" applyBorder="1"/>
    <xf numFmtId="0" fontId="0" fillId="0" borderId="8" xfId="0" applyBorder="1"/>
    <xf numFmtId="164" fontId="2" fillId="0" borderId="8" xfId="1" applyNumberFormat="1" applyFont="1" applyBorder="1"/>
    <xf numFmtId="164" fontId="2" fillId="0" borderId="9" xfId="1" applyNumberFormat="1" applyFont="1" applyBorder="1"/>
    <xf numFmtId="164" fontId="2" fillId="0" borderId="8" xfId="0" applyNumberFormat="1" applyFont="1" applyBorder="1"/>
    <xf numFmtId="164" fontId="2" fillId="0" borderId="9" xfId="0" applyNumberFormat="1" applyFont="1" applyBorder="1"/>
    <xf numFmtId="0" fontId="0" fillId="0" borderId="10" xfId="0" applyBorder="1"/>
  </cellXfs>
  <cellStyles count="2">
    <cellStyle name="Milliers" xfId="1" builtinId="3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.000\ _€_-;\-* #,##0.000\ _€_-;_-* &quot;-&quot;??\ _€_-;_-@_-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.000\ _€_-;\-* #,##0.000\ _€_-;_-* &quot;-&quot;??\ _€_-;_-@_-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.000\ _€_-;\-* #,##0.000\ _€_-;_-* &quot;-&quot;??\ _€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.000\ _€_-;\-* #,##0.000\ _€_-;_-* &quot;-&quot;??\ _€_-;_-@_-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.000\ _€_-;\-* #,##0.000\ _€_-;_-* &quot;-&quot;??\ _€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.000\ _€_-;\-* #,##0.000\ _€_-;_-* &quot;-&quot;??\ _€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2" formatCode="mmm\-yy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22" formatCode="mmm\-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au1" displayName="Tableau1" ref="C4:L12" totalsRowCount="1" headerRowDxfId="21" headerRowBorderDxfId="20" tableBorderDxfId="19" totalsRowBorderDxfId="18">
  <autoFilter ref="C4:L11"/>
  <tableColumns count="10">
    <tableColumn id="1" name="Nom &amp; Prénom" dataDxfId="17" totalsRowDxfId="16"/>
    <tableColumn id="2" name="Période" dataDxfId="15" totalsRowDxfId="14"/>
    <tableColumn id="3" name="Absence" dataDxfId="13" totalsRowDxfId="12"/>
    <tableColumn id="4" name="Heures Spp effectué" dataDxfId="11" totalsRowDxfId="10"/>
    <tableColumn id="5" name="Base salaire" dataDxfId="9" totalsRowDxfId="8"/>
    <tableColumn id="6" name="Acompte" dataDxfId="7" totalsRowDxfId="6"/>
    <tableColumn id="9" name="HS à payer " dataDxfId="5" totalsRowDxfId="4" dataCellStyle="Milliers">
      <calculatedColumnFormula>Tableau1[[#This Row],[Heures Spp effectué]]*(Tableau1[[#This Row],[Base salaire]]/(26*8))</calculatedColumnFormula>
    </tableColumn>
    <tableColumn id="7" name="Crédit à retenir" dataDxfId="3" totalsRowDxfId="2" dataCellStyle="Milliers"/>
    <tableColumn id="10" name="SALAIRES TOTAL VERSé" dataDxfId="1" totalsRowDxfId="0" dataCellStyle="Milliers">
      <calculatedColumnFormula>I5+#REF!+150</calculatedColumnFormula>
    </tableColumn>
    <tableColumn id="8" name="Colonne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L12"/>
  <sheetViews>
    <sheetView tabSelected="1" zoomScale="95" workbookViewId="0">
      <selection activeCell="L6" sqref="L6"/>
    </sheetView>
  </sheetViews>
  <sheetFormatPr baseColWidth="10" defaultRowHeight="14.4" x14ac:dyDescent="0.3"/>
  <cols>
    <col min="2" max="2" width="17.44140625" bestFit="1" customWidth="1"/>
    <col min="3" max="3" width="19.44140625" bestFit="1" customWidth="1"/>
    <col min="4" max="4" width="9.6640625" bestFit="1" customWidth="1"/>
    <col min="5" max="5" width="10.33203125" bestFit="1" customWidth="1"/>
    <col min="6" max="6" width="20.21875" bestFit="1" customWidth="1"/>
    <col min="7" max="7" width="12.88671875" bestFit="1" customWidth="1"/>
    <col min="8" max="8" width="12.88671875" customWidth="1"/>
    <col min="9" max="9" width="17.109375" bestFit="1" customWidth="1"/>
    <col min="10" max="10" width="17.109375" customWidth="1"/>
    <col min="11" max="11" width="23" bestFit="1" customWidth="1"/>
  </cols>
  <sheetData>
    <row r="4" spans="3:12" x14ac:dyDescent="0.3">
      <c r="C4" s="7" t="s">
        <v>0</v>
      </c>
      <c r="D4" s="8" t="s">
        <v>1</v>
      </c>
      <c r="E4" s="8" t="s">
        <v>6</v>
      </c>
      <c r="F4" s="8" t="s">
        <v>14</v>
      </c>
      <c r="G4" s="8" t="s">
        <v>2</v>
      </c>
      <c r="H4" s="8" t="s">
        <v>3</v>
      </c>
      <c r="I4" s="8" t="s">
        <v>12</v>
      </c>
      <c r="J4" s="9" t="s">
        <v>13</v>
      </c>
      <c r="K4" s="9" t="s">
        <v>4</v>
      </c>
      <c r="L4" s="8" t="s">
        <v>17</v>
      </c>
    </row>
    <row r="5" spans="3:12" x14ac:dyDescent="0.3">
      <c r="C5" s="5" t="s">
        <v>15</v>
      </c>
      <c r="D5" s="2">
        <v>45292</v>
      </c>
      <c r="E5" s="3">
        <v>0</v>
      </c>
      <c r="F5" s="1">
        <v>20</v>
      </c>
      <c r="G5" s="1">
        <v>500</v>
      </c>
      <c r="H5" s="1">
        <v>500</v>
      </c>
      <c r="I5" s="4">
        <f>Tableau1[[#This Row],[Heures Spp effectué]]*(Tableau1[[#This Row],[Base salaire]]/(26*8))</f>
        <v>48.076923076923073</v>
      </c>
      <c r="J5" s="6">
        <f>2*150</f>
        <v>300</v>
      </c>
      <c r="K5" s="6">
        <f>Tableau1[[#This Row],[Base salaire]]-Tableau1[[#This Row],[Acompte]]+Tableau1[[#This Row],[HS à payer ]]-Tableau1[[#This Row],[Crédit à retenir]]+150-150</f>
        <v>-251.92307692307693</v>
      </c>
      <c r="L5" t="s">
        <v>16</v>
      </c>
    </row>
    <row r="6" spans="3:12" x14ac:dyDescent="0.3">
      <c r="C6" s="5" t="s">
        <v>7</v>
      </c>
      <c r="D6" s="2">
        <v>45292</v>
      </c>
      <c r="E6" s="3">
        <v>0</v>
      </c>
      <c r="F6" s="1">
        <v>35.97</v>
      </c>
      <c r="G6" s="1">
        <v>900</v>
      </c>
      <c r="H6" s="1">
        <v>900</v>
      </c>
      <c r="I6" s="4">
        <f>Tableau1[[#This Row],[Heures Spp effectué]]*(Tableau1[[#This Row],[Base salaire]]/(26*8))</f>
        <v>155.63942307692307</v>
      </c>
      <c r="J6" s="6"/>
      <c r="K6" s="6">
        <f>Tableau1[[#This Row],[Base salaire]]-Tableau1[[#This Row],[Acompte]]+Tableau1[[#This Row],[HS à payer ]]-Tableau1[[#This Row],[Crédit à retenir]]</f>
        <v>155.63942307692307</v>
      </c>
    </row>
    <row r="7" spans="3:12" x14ac:dyDescent="0.3">
      <c r="C7" s="5" t="s">
        <v>8</v>
      </c>
      <c r="D7" s="2">
        <v>45292</v>
      </c>
      <c r="E7" s="3">
        <v>0</v>
      </c>
      <c r="F7" s="1">
        <v>37.130000000000003</v>
      </c>
      <c r="G7" s="1">
        <v>1100</v>
      </c>
      <c r="H7" s="1">
        <v>1100</v>
      </c>
      <c r="I7" s="4">
        <f>Tableau1[[#This Row],[Heures Spp effectué]]*(Tableau1[[#This Row],[Base salaire]]/(26*8))</f>
        <v>196.36057692307693</v>
      </c>
      <c r="J7" s="6"/>
      <c r="K7" s="6">
        <f>Tableau1[[#This Row],[Base salaire]]-Tableau1[[#This Row],[Acompte]]+Tableau1[[#This Row],[HS à payer ]]-Tableau1[[#This Row],[Crédit à retenir]]</f>
        <v>196.36057692307693</v>
      </c>
    </row>
    <row r="8" spans="3:12" x14ac:dyDescent="0.3">
      <c r="C8" s="5" t="s">
        <v>9</v>
      </c>
      <c r="D8" s="2">
        <v>45292</v>
      </c>
      <c r="E8" s="10">
        <v>0</v>
      </c>
      <c r="F8" s="1">
        <v>15.53</v>
      </c>
      <c r="G8" s="1">
        <v>550</v>
      </c>
      <c r="H8" s="1">
        <v>550</v>
      </c>
      <c r="I8" s="11">
        <f>Tableau1[[#This Row],[Heures Spp effectué]]*(Tableau1[[#This Row],[Base salaire]]/(26*8))</f>
        <v>41.064903846153847</v>
      </c>
      <c r="J8" s="12"/>
      <c r="K8" s="6">
        <f>Tableau1[[#This Row],[Base salaire]]-Tableau1[[#This Row],[Acompte]]+Tableau1[[#This Row],[HS à payer ]]-Tableau1[[#This Row],[Crédit à retenir]]</f>
        <v>41.064903846153847</v>
      </c>
    </row>
    <row r="9" spans="3:12" x14ac:dyDescent="0.3">
      <c r="C9" s="13" t="s">
        <v>10</v>
      </c>
      <c r="D9" s="2">
        <v>45292</v>
      </c>
      <c r="E9" s="15">
        <v>0</v>
      </c>
      <c r="F9" s="16">
        <v>7.88</v>
      </c>
      <c r="G9" s="16">
        <v>700</v>
      </c>
      <c r="H9" s="16">
        <v>700</v>
      </c>
      <c r="I9" s="17">
        <f>Tableau1[[#This Row],[Heures Spp effectué]]*(Tableau1[[#This Row],[Base salaire]]/(26*8))</f>
        <v>26.51923076923077</v>
      </c>
      <c r="J9" s="18"/>
      <c r="K9" s="6">
        <f>Tableau1[[#This Row],[Base salaire]]-Tableau1[[#This Row],[Acompte]]+Tableau1[[#This Row],[HS à payer ]]-Tableau1[[#This Row],[Crédit à retenir]]</f>
        <v>26.51923076923077</v>
      </c>
    </row>
    <row r="10" spans="3:12" x14ac:dyDescent="0.3">
      <c r="C10" s="5" t="s">
        <v>5</v>
      </c>
      <c r="D10" s="2">
        <v>45292</v>
      </c>
      <c r="E10" s="10">
        <v>0</v>
      </c>
      <c r="F10" s="1">
        <v>75.61</v>
      </c>
      <c r="G10" s="1">
        <v>600</v>
      </c>
      <c r="H10" s="1">
        <v>600</v>
      </c>
      <c r="I10" s="11">
        <f>Tableau1[[#This Row],[Heures Spp effectué]]*(Tableau1[[#This Row],[Base salaire]]/(26*8))</f>
        <v>218.10576923076923</v>
      </c>
      <c r="J10" s="12"/>
      <c r="K10" s="6">
        <f>Tableau1[[#This Row],[Base salaire]]-Tableau1[[#This Row],[Acompte]]+Tableau1[[#This Row],[HS à payer ]]-Tableau1[[#This Row],[Crédit à retenir]]</f>
        <v>218.10576923076923</v>
      </c>
    </row>
    <row r="11" spans="3:12" x14ac:dyDescent="0.3">
      <c r="C11" s="5" t="s">
        <v>11</v>
      </c>
      <c r="D11" s="2">
        <v>45292</v>
      </c>
      <c r="E11" s="10">
        <v>0</v>
      </c>
      <c r="F11" s="1">
        <v>15.42</v>
      </c>
      <c r="G11" s="1">
        <v>500</v>
      </c>
      <c r="H11" s="1">
        <v>500</v>
      </c>
      <c r="I11" s="11">
        <f>Tableau1[[#This Row],[Heures Spp effectué]]*(Tableau1[[#This Row],[Base salaire]]/(26*8))</f>
        <v>37.067307692307693</v>
      </c>
      <c r="J11" s="12"/>
      <c r="K11" s="6">
        <f>Tableau1[[#This Row],[Base salaire]]-Tableau1[[#This Row],[Acompte]]+Tableau1[[#This Row],[HS à payer ]]-Tableau1[[#This Row],[Crédit à retenir]]</f>
        <v>37.067307692307693</v>
      </c>
    </row>
    <row r="12" spans="3:12" x14ac:dyDescent="0.3">
      <c r="C12" s="13"/>
      <c r="D12" s="14"/>
      <c r="E12" s="15"/>
      <c r="F12" s="16"/>
      <c r="G12" s="16"/>
      <c r="H12" s="16"/>
      <c r="I12" s="19"/>
      <c r="J12" s="19"/>
      <c r="K12" s="20"/>
      <c r="L12" s="21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Janvier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Sadok</dc:creator>
  <cp:lastModifiedBy>Sadok</cp:lastModifiedBy>
  <dcterms:created xsi:type="dcterms:W3CDTF">2023-11-27T21:24:54Z</dcterms:created>
  <dcterms:modified xsi:type="dcterms:W3CDTF">2024-03-14T22:37:37Z</dcterms:modified>
</cp:coreProperties>
</file>