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3\Normal\"/>
    </mc:Choice>
  </mc:AlternateContent>
  <xr:revisionPtr revIDLastSave="0" documentId="13_ncr:1_{5928A719-2927-48D0-B910-A605AB882730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4" sheetId="15" r:id="rId1"/>
    <sheet name="2025" sheetId="16" r:id="rId2"/>
    <sheet name="Params" sheetId="10" r:id="rId3"/>
    <sheet name="Synthése" sheetId="13" r:id="rId4"/>
  </sheets>
  <definedNames>
    <definedName name="AOUT" localSheetId="0">'2024'!#REF!</definedName>
    <definedName name="AOUT" localSheetId="1">'2025'!#REF!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'2024'!#REF!</definedName>
    <definedName name="AVRIL" localSheetId="1">'2025'!#REF!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'2024'!#REF!</definedName>
    <definedName name="FEVRIER" localSheetId="1">'2025'!#REF!</definedName>
    <definedName name="FEVRIER">#REF!</definedName>
    <definedName name="JANVIER" localSheetId="0">'2024'!#REF!</definedName>
    <definedName name="JANVIER" localSheetId="1">'2025'!#REF!</definedName>
    <definedName name="JANVIER">#REF!</definedName>
    <definedName name="JUILLET" localSheetId="0">'2024'!#REF!</definedName>
    <definedName name="JUILLET" localSheetId="1">'2025'!#REF!</definedName>
    <definedName name="JUILLET">#REF!</definedName>
    <definedName name="JUIN" localSheetId="0">'2024'!#REF!</definedName>
    <definedName name="JUIN" localSheetId="1">'2025'!#REF!</definedName>
    <definedName name="JUIN">#REF!</definedName>
    <definedName name="MAI" localSheetId="0">'2024'!#REF!</definedName>
    <definedName name="MAI" localSheetId="1">'2025'!#REF!</definedName>
    <definedName name="MAI">#REF!</definedName>
    <definedName name="MARS" localSheetId="0">'2024'!#REF!</definedName>
    <definedName name="MARS" localSheetId="1">'2025'!#REF!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'2025'!$C$3</definedName>
    <definedName name="SEPTEMBRE">#REF!</definedName>
    <definedName name="SOLDE" localSheetId="0">'2024'!$B$26</definedName>
    <definedName name="SOLDE" localSheetId="1">'2025'!$B$26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'2024'!$B$24</definedName>
    <definedName name="TOTAL_SORTIES" localSheetId="1">'2025'!$B$24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4" i="15" l="1"/>
  <c r="I24" i="15"/>
  <c r="H24" i="15"/>
  <c r="G24" i="15"/>
  <c r="F24" i="15"/>
  <c r="E24" i="15"/>
  <c r="D24" i="15"/>
  <c r="C24" i="15"/>
  <c r="J19" i="15"/>
  <c r="I19" i="15"/>
  <c r="H19" i="15"/>
  <c r="G19" i="15"/>
  <c r="F19" i="15"/>
  <c r="E19" i="15"/>
  <c r="D19" i="15"/>
  <c r="C19" i="15"/>
  <c r="J8" i="15"/>
  <c r="I8" i="15"/>
  <c r="H8" i="15"/>
  <c r="G8" i="15"/>
  <c r="F8" i="15"/>
  <c r="E8" i="15"/>
  <c r="D8" i="15"/>
  <c r="C8" i="15"/>
  <c r="D23" i="16"/>
  <c r="D17" i="16"/>
  <c r="D19" i="16" s="1"/>
  <c r="C23" i="16"/>
  <c r="C17" i="16"/>
  <c r="C19" i="16" s="1"/>
  <c r="N17" i="15"/>
  <c r="N19" i="15" s="1"/>
  <c r="N26" i="15" s="1"/>
  <c r="D8" i="16"/>
  <c r="E8" i="16"/>
  <c r="F8" i="16"/>
  <c r="G8" i="16"/>
  <c r="H8" i="16"/>
  <c r="I8" i="16"/>
  <c r="J8" i="16"/>
  <c r="K8" i="16"/>
  <c r="L8" i="16"/>
  <c r="E19" i="16"/>
  <c r="F19" i="16"/>
  <c r="G19" i="16"/>
  <c r="H19" i="16"/>
  <c r="I19" i="16"/>
  <c r="J19" i="16"/>
  <c r="K19" i="16"/>
  <c r="D24" i="16"/>
  <c r="E24" i="16"/>
  <c r="F24" i="16"/>
  <c r="G24" i="16"/>
  <c r="H24" i="16"/>
  <c r="I24" i="16"/>
  <c r="J24" i="16"/>
  <c r="K24" i="16"/>
  <c r="N24" i="16"/>
  <c r="M24" i="16"/>
  <c r="L24" i="16"/>
  <c r="C24" i="16"/>
  <c r="P22" i="16"/>
  <c r="P18" i="16"/>
  <c r="N19" i="16"/>
  <c r="M19" i="16"/>
  <c r="L19" i="16"/>
  <c r="P14" i="16"/>
  <c r="P13" i="16"/>
  <c r="P12" i="16"/>
  <c r="P11" i="16"/>
  <c r="N8" i="16"/>
  <c r="M8" i="16"/>
  <c r="C8" i="16"/>
  <c r="P7" i="16"/>
  <c r="P6" i="16"/>
  <c r="N24" i="15"/>
  <c r="N23" i="15"/>
  <c r="M23" i="15"/>
  <c r="M24" i="15" s="1"/>
  <c r="L23" i="15"/>
  <c r="L24" i="15" s="1"/>
  <c r="K23" i="15"/>
  <c r="K24" i="15" s="1"/>
  <c r="P22" i="15"/>
  <c r="L19" i="15"/>
  <c r="L26" i="15" s="1"/>
  <c r="P18" i="15"/>
  <c r="M17" i="15"/>
  <c r="M19" i="15" s="1"/>
  <c r="L17" i="15"/>
  <c r="K17" i="15"/>
  <c r="P17" i="15" s="1"/>
  <c r="P14" i="15"/>
  <c r="P13" i="15"/>
  <c r="P12" i="15"/>
  <c r="C4" i="13" s="1"/>
  <c r="C5" i="13" s="1"/>
  <c r="P11" i="15"/>
  <c r="N8" i="15"/>
  <c r="M8" i="15"/>
  <c r="L8" i="15"/>
  <c r="K8" i="15"/>
  <c r="P8" i="15" s="1"/>
  <c r="P7" i="15"/>
  <c r="P6" i="15"/>
  <c r="C26" i="15" l="1"/>
  <c r="P24" i="15"/>
  <c r="M26" i="15"/>
  <c r="N26" i="16"/>
  <c r="P24" i="16"/>
  <c r="L26" i="16"/>
  <c r="M26" i="16"/>
  <c r="P8" i="16"/>
  <c r="P19" i="16"/>
  <c r="C26" i="16"/>
  <c r="P17" i="16"/>
  <c r="P23" i="16"/>
  <c r="K19" i="15"/>
  <c r="P23" i="15"/>
  <c r="P26" i="16" l="1"/>
  <c r="P19" i="15"/>
  <c r="K26" i="15"/>
  <c r="P26" i="15" s="1"/>
  <c r="C3" i="13" s="1"/>
</calcChain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<sst xmlns="http://schemas.openxmlformats.org/spreadsheetml/2006/main" count="74" uniqueCount="40">
  <si>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</si>
  <si>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</si>
  <si>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</si>
  <si>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</si>
  <si>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</si>
  <si>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</si>
  <si>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</si>
  <si>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</si>
  <si>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</si>
  <si>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</si>
  <si>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</si>
  <si>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</si>
  <si>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</si>
  <si>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</si>
  <si>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</si>
  <si>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</si>
  <si>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</si>
  <si>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</si>
  <si>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</si>
  <si>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</si>
  <si>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</si>
  <si>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</si>
  <si>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</si>
  <si>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</si>
  <si>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</si>
  <si>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</si>
  <si>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</si>
  <si>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Septembre</t>
  </si>
  <si>
    <t>Octobre</t>
  </si>
  <si>
    <t>Novembre</t>
  </si>
  <si>
    <t>TJM (Septembre 2024)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</si>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</sst>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6"/>
  <sheetViews>
    <sheetView workbookViewId="0">
      <selection activeCell="E28" sqref="E28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59" t="s">
        <v>9</v>
      </c>
    </row>
    <row r="2" spans="2:16" x14ac:dyDescent="0.3">
      <c r="B2" s="6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31</v>
      </c>
      <c r="D3" s="12" t="s">
        <v>32</v>
      </c>
      <c r="E3" s="12" t="s">
        <v>33</v>
      </c>
      <c r="F3" s="12" t="s">
        <v>34</v>
      </c>
      <c r="G3" s="12" t="s">
        <v>35</v>
      </c>
      <c r="H3" s="12" t="s">
        <v>36</v>
      </c>
      <c r="I3" s="12" t="s">
        <v>37</v>
      </c>
      <c r="J3" s="12" t="s">
        <v>38</v>
      </c>
      <c r="K3" s="12" t="s">
        <v>27</v>
      </c>
      <c r="L3" s="12" t="s">
        <v>28</v>
      </c>
      <c r="M3" s="12" t="s">
        <v>29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55"/>
      <c r="G5" s="55"/>
      <c r="H5" s="55"/>
      <c r="I5" s="55"/>
      <c r="J5" s="55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33"/>
      <c r="D6" s="33"/>
      <c r="E6" s="33"/>
      <c r="F6" s="33"/>
      <c r="G6" s="33"/>
      <c r="H6" s="33"/>
      <c r="I6" s="33"/>
      <c r="J6" s="33"/>
      <c r="K6" s="33">
        <v>18</v>
      </c>
      <c r="L6" s="33">
        <v>19</v>
      </c>
      <c r="M6" s="33">
        <v>19</v>
      </c>
      <c r="N6" s="33">
        <v>19</v>
      </c>
      <c r="O6" s="31"/>
      <c r="P6" s="52">
        <f>SUM(K6:N6)</f>
        <v>75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>
        <v>18</v>
      </c>
      <c r="L7" s="33">
        <v>23</v>
      </c>
      <c r="M7" s="33">
        <v>19</v>
      </c>
      <c r="N7" s="33">
        <v>20</v>
      </c>
      <c r="O7" s="31"/>
      <c r="P7" s="52">
        <f>SUM(K7:N7)</f>
        <v>80</v>
      </c>
    </row>
    <row r="8" spans="2:16" x14ac:dyDescent="0.3">
      <c r="B8" s="16" t="s">
        <v>21</v>
      </c>
      <c r="C8" s="32">
        <f>C7-C6</f>
        <v>0</v>
      </c>
      <c r="D8" s="32">
        <f t="shared" ref="D8:J8" si="0">D7-D6</f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>K7-K6</f>
        <v>0</v>
      </c>
      <c r="L8" s="32">
        <f>L7-L6</f>
        <v>4</v>
      </c>
      <c r="M8" s="32">
        <f>M7-M6</f>
        <v>0</v>
      </c>
      <c r="N8" s="32">
        <f>N7-N6</f>
        <v>1</v>
      </c>
      <c r="O8" s="31"/>
      <c r="P8" s="52">
        <f>SUM(K8:N8)</f>
        <v>5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6"/>
      <c r="D10" s="56"/>
      <c r="E10" s="56"/>
      <c r="F10" s="56"/>
      <c r="G10" s="56"/>
      <c r="H10" s="56"/>
      <c r="I10" s="56"/>
      <c r="J10" s="56"/>
      <c r="K10" s="56"/>
      <c r="L10" s="19"/>
      <c r="M10" s="56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>
        <v>18</v>
      </c>
      <c r="L11" s="10">
        <v>23</v>
      </c>
      <c r="M11" s="10">
        <v>19</v>
      </c>
      <c r="N11" s="10">
        <v>20</v>
      </c>
      <c r="P11" s="53">
        <f>SUM(K11:N11)</f>
        <v>80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>
        <v>1</v>
      </c>
      <c r="P12" s="53">
        <f>SUM(K12:N12)</f>
        <v>1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SUM(K13:N13)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SUM(K14:N14)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7"/>
      <c r="D16" s="57"/>
      <c r="E16" s="57"/>
      <c r="F16" s="57"/>
      <c r="G16" s="57"/>
      <c r="H16" s="57"/>
      <c r="I16" s="57"/>
      <c r="J16" s="57"/>
      <c r="K16" s="57"/>
      <c r="L16" s="22"/>
      <c r="M16" s="57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>
        <f>K11*Params!$C$5*(1-Params!$C$3)-Params!$C$4</f>
        <v>7377</v>
      </c>
      <c r="L17" s="9">
        <f>L11*Params!$C$5*(1-Params!$C$3)-Params!$C$4</f>
        <v>9447</v>
      </c>
      <c r="M17" s="9">
        <f>M11*Params!$C$5*(1-Params!$C$3)-Params!$C$4</f>
        <v>7791</v>
      </c>
      <c r="N17" s="9">
        <f>N11*Params!$C$5*(1-Params!$C$3)-Params!$C$4</f>
        <v>8205</v>
      </c>
      <c r="O17" s="4"/>
      <c r="P17" s="37">
        <f>SUM(K17:N17)</f>
        <v>32820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SUM(K18:N18)</f>
        <v>0</v>
      </c>
    </row>
    <row r="19" spans="2:16" x14ac:dyDescent="0.3">
      <c r="B19" s="24" t="s">
        <v>2</v>
      </c>
      <c r="C19" s="25">
        <f>SUM(C17:C18)</f>
        <v>0</v>
      </c>
      <c r="D19" s="25">
        <f t="shared" ref="D19:J19" si="1">SUM(D17:D18)</f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>SUM(K17:K18)</f>
        <v>7377</v>
      </c>
      <c r="L19" s="25">
        <f>SUM(L17:L18)</f>
        <v>9447</v>
      </c>
      <c r="M19" s="25">
        <f>SUM(M17:M18)</f>
        <v>7791</v>
      </c>
      <c r="N19" s="25">
        <f>SUM(N17:N18)</f>
        <v>8205</v>
      </c>
      <c r="O19" s="5"/>
      <c r="P19" s="38">
        <f>SUM(K19:O19)</f>
        <v>32820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8"/>
      <c r="D21" s="58"/>
      <c r="E21" s="58"/>
      <c r="F21" s="58"/>
      <c r="G21" s="58"/>
      <c r="H21" s="58"/>
      <c r="I21" s="58"/>
      <c r="J21" s="58"/>
      <c r="K21" s="58"/>
      <c r="L21" s="28"/>
      <c r="M21" s="58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>
        <v>4167.5600000000004</v>
      </c>
      <c r="L22" s="9">
        <v>4939.09</v>
      </c>
      <c r="M22" s="9">
        <v>4939.09</v>
      </c>
      <c r="N22" s="9">
        <v>4939.09</v>
      </c>
      <c r="O22" s="4"/>
      <c r="P22" s="39">
        <f>SUM(K22:N22)</f>
        <v>18984.830000000002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>
        <f>904.27+1698.88</f>
        <v>2603.15</v>
      </c>
      <c r="L23" s="9">
        <f>1071.96+2022.08</f>
        <v>3094.04</v>
      </c>
      <c r="M23" s="9">
        <f>1071.96+2022.08</f>
        <v>3094.04</v>
      </c>
      <c r="N23" s="9">
        <f>1071.96+2022.08</f>
        <v>3094.04</v>
      </c>
      <c r="O23" s="4"/>
      <c r="P23" s="39">
        <f>SUM(K23:N23)</f>
        <v>11885.27</v>
      </c>
    </row>
    <row r="24" spans="2:16" x14ac:dyDescent="0.3">
      <c r="B24" s="7" t="s">
        <v>3</v>
      </c>
      <c r="C24" s="40">
        <f>SUM(C22:C23)</f>
        <v>0</v>
      </c>
      <c r="D24" s="40">
        <f t="shared" ref="D24:J24" si="2">SUM(D22:D23)</f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>SUM(K22:K23)</f>
        <v>6770.7100000000009</v>
      </c>
      <c r="L24" s="40">
        <f>SUM(L22:L23)</f>
        <v>8033.13</v>
      </c>
      <c r="M24" s="40">
        <f>SUM(M22:M23)</f>
        <v>8033.13</v>
      </c>
      <c r="N24" s="40">
        <f>SUM(N22:N23)</f>
        <v>8033.13</v>
      </c>
      <c r="O24" s="4"/>
      <c r="P24" s="41">
        <f>SUM(K24:N24)</f>
        <v>30870.100000000002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>C19-C24</f>
        <v>0</v>
      </c>
      <c r="D26" s="44"/>
      <c r="E26" s="44"/>
      <c r="F26" s="44"/>
      <c r="G26" s="44"/>
      <c r="H26" s="44"/>
      <c r="I26" s="44"/>
      <c r="J26" s="44"/>
      <c r="K26" s="44">
        <f>K19-K24</f>
        <v>606.28999999999905</v>
      </c>
      <c r="L26" s="44">
        <f>L19-L24</f>
        <v>1413.87</v>
      </c>
      <c r="M26" s="44">
        <f>M19-M24</f>
        <v>-242.13000000000011</v>
      </c>
      <c r="N26" s="44">
        <f>N19-N24</f>
        <v>171.86999999999989</v>
      </c>
      <c r="P26" s="54">
        <f>SUM(K26:O26)</f>
        <v>1949.8999999999987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6D7E8-A8B8-4EED-943F-13DF4F6B5507}">
  <dimension ref="B1:P26"/>
  <sheetViews>
    <sheetView tabSelected="1" workbookViewId="0">
      <selection activeCell="C1" sqref="C1:J104857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59" t="s">
        <v>9</v>
      </c>
    </row>
    <row r="2" spans="2:16" x14ac:dyDescent="0.3">
      <c r="B2" s="6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31</v>
      </c>
      <c r="D3" s="12" t="s">
        <v>32</v>
      </c>
      <c r="E3" s="12" t="s">
        <v>33</v>
      </c>
      <c r="F3" s="12" t="s">
        <v>34</v>
      </c>
      <c r="G3" s="12" t="s">
        <v>35</v>
      </c>
      <c r="H3" s="12" t="s">
        <v>36</v>
      </c>
      <c r="I3" s="12" t="s">
        <v>37</v>
      </c>
      <c r="J3" s="12" t="s">
        <v>38</v>
      </c>
      <c r="K3" s="12" t="s">
        <v>27</v>
      </c>
      <c r="L3" s="12" t="s">
        <v>28</v>
      </c>
      <c r="M3" s="12" t="s">
        <v>29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55"/>
      <c r="G5" s="55"/>
      <c r="H5" s="55"/>
      <c r="I5" s="55"/>
      <c r="J5" s="55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33">
        <v>19</v>
      </c>
      <c r="D6" s="33">
        <v>19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38</v>
      </c>
    </row>
    <row r="7" spans="2:16" x14ac:dyDescent="0.3">
      <c r="B7" s="8" t="s">
        <v>20</v>
      </c>
      <c r="C7" s="33">
        <v>21</v>
      </c>
      <c r="D7" s="33">
        <v>20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41</v>
      </c>
    </row>
    <row r="8" spans="2:16" x14ac:dyDescent="0.3">
      <c r="B8" s="16" t="s">
        <v>21</v>
      </c>
      <c r="C8" s="32">
        <f>C7-C6</f>
        <v>2</v>
      </c>
      <c r="D8" s="32">
        <f t="shared" ref="D8:L8" si="0">D7-D6</f>
        <v>1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>M7-M6</f>
        <v>0</v>
      </c>
      <c r="N8" s="32">
        <f>N7-N6</f>
        <v>0</v>
      </c>
      <c r="O8" s="31"/>
      <c r="P8" s="52">
        <f>SUM(C8:N8)</f>
        <v>3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6"/>
      <c r="D10" s="56"/>
      <c r="E10" s="56"/>
      <c r="F10" s="56"/>
      <c r="G10" s="56"/>
      <c r="H10" s="56"/>
      <c r="I10" s="56"/>
      <c r="J10" s="56"/>
      <c r="K10" s="56"/>
      <c r="L10" s="19"/>
      <c r="M10" s="56"/>
      <c r="N10" s="19"/>
      <c r="P10" s="47"/>
    </row>
    <row r="11" spans="2:16" x14ac:dyDescent="0.3">
      <c r="B11" s="8" t="s">
        <v>13</v>
      </c>
      <c r="C11" s="10">
        <v>21</v>
      </c>
      <c r="D11" s="10">
        <v>20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41</v>
      </c>
    </row>
    <row r="12" spans="2:16" x14ac:dyDescent="0.3">
      <c r="B12" s="8" t="s">
        <v>15</v>
      </c>
      <c r="C12" s="11">
        <v>1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1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7"/>
      <c r="D16" s="57"/>
      <c r="E16" s="57"/>
      <c r="F16" s="57"/>
      <c r="G16" s="57"/>
      <c r="H16" s="57"/>
      <c r="I16" s="57"/>
      <c r="J16" s="57"/>
      <c r="K16" s="57"/>
      <c r="L16" s="22"/>
      <c r="M16" s="57"/>
      <c r="N16" s="22"/>
      <c r="P16" s="49"/>
    </row>
    <row r="17" spans="2:16" x14ac:dyDescent="0.3">
      <c r="B17" s="8" t="s">
        <v>6</v>
      </c>
      <c r="C17" s="9">
        <f>C11*Params!$C$5*(1-Params!$C$3)-Params!$C$4</f>
        <v>8619</v>
      </c>
      <c r="D17" s="9">
        <f>D11*Params!$C$5*(1-Params!$C$3)-Params!$C$4</f>
        <v>8205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16824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>SUM(C17:C18)</f>
        <v>8619</v>
      </c>
      <c r="D19" s="25">
        <f t="shared" ref="D19:K19" si="1">SUM(D17:D18)</f>
        <v>8205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>SUM(L17:L18)</f>
        <v>0</v>
      </c>
      <c r="M19" s="25">
        <f>SUM(M17:M18)</f>
        <v>0</v>
      </c>
      <c r="N19" s="25">
        <f>SUM(N17:N18)</f>
        <v>0</v>
      </c>
      <c r="O19" s="5"/>
      <c r="P19" s="38">
        <f>SUM(C19:O19)</f>
        <v>16824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8"/>
      <c r="D21" s="58"/>
      <c r="E21" s="58"/>
      <c r="F21" s="58"/>
      <c r="G21" s="58"/>
      <c r="H21" s="58"/>
      <c r="I21" s="58"/>
      <c r="J21" s="58"/>
      <c r="K21" s="58"/>
      <c r="L21" s="28"/>
      <c r="M21" s="58"/>
      <c r="N21" s="28"/>
      <c r="O21" s="4"/>
      <c r="P21" s="50"/>
    </row>
    <row r="22" spans="2:16" x14ac:dyDescent="0.3">
      <c r="B22" s="8" t="s">
        <v>7</v>
      </c>
      <c r="C22" s="9">
        <v>4940.01</v>
      </c>
      <c r="D22" s="9">
        <v>4940.01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9880.02</v>
      </c>
    </row>
    <row r="23" spans="2:16" x14ac:dyDescent="0.3">
      <c r="B23" s="8" t="s">
        <v>8</v>
      </c>
      <c r="C23" s="9">
        <f>1078+2029.38</f>
        <v>3107.38</v>
      </c>
      <c r="D23" s="9">
        <f>1078+2029.38</f>
        <v>3107.38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6214.76</v>
      </c>
    </row>
    <row r="24" spans="2:16" x14ac:dyDescent="0.3">
      <c r="B24" s="7" t="s">
        <v>3</v>
      </c>
      <c r="C24" s="40">
        <f>SUM(C22:C23)</f>
        <v>8047.39</v>
      </c>
      <c r="D24" s="40">
        <f t="shared" ref="D24:K24" si="2">SUM(D22:D23)</f>
        <v>8047.39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>SUM(L22:L23)</f>
        <v>0</v>
      </c>
      <c r="M24" s="40">
        <f>SUM(M22:M23)</f>
        <v>0</v>
      </c>
      <c r="N24" s="40">
        <f>SUM(N22:N23)</f>
        <v>0</v>
      </c>
      <c r="O24" s="4"/>
      <c r="P24" s="41">
        <f>SUM(C24:N24)</f>
        <v>16094.78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>C19-C24</f>
        <v>571.60999999999967</v>
      </c>
      <c r="D26" s="44"/>
      <c r="E26" s="44"/>
      <c r="F26" s="44"/>
      <c r="G26" s="44"/>
      <c r="H26" s="44"/>
      <c r="I26" s="44"/>
      <c r="J26" s="44"/>
      <c r="K26" s="44"/>
      <c r="L26" s="44">
        <f>L19-L24</f>
        <v>0</v>
      </c>
      <c r="M26" s="44">
        <f>M19-M24</f>
        <v>0</v>
      </c>
      <c r="N26" s="44">
        <f>N19-N24</f>
        <v>0</v>
      </c>
      <c r="P26" s="54">
        <f>SUM(C26:O26)</f>
        <v>571.60999999999967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1" t="s">
        <v>22</v>
      </c>
      <c r="C2" s="62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30</v>
      </c>
      <c r="C5" s="29">
        <v>450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3" t="s">
        <v>23</v>
      </c>
      <c r="C2" s="63"/>
    </row>
    <row r="3" spans="2:3" ht="16.95" customHeight="1" x14ac:dyDescent="0.3">
      <c r="B3" s="34" t="s">
        <v>24</v>
      </c>
      <c r="C3" s="35">
        <f>'2024'!P26+'2025'!P26</f>
        <v>2521.5099999999984</v>
      </c>
    </row>
    <row r="4" spans="2:3" ht="16.95" customHeight="1" x14ac:dyDescent="0.3">
      <c r="B4" s="34" t="s">
        <v>26</v>
      </c>
      <c r="C4" s="36">
        <f>SUM('2024'!P12)+'2025'!P12</f>
        <v>2</v>
      </c>
    </row>
    <row r="5" spans="2:3" x14ac:dyDescent="0.3">
      <c r="B5" t="s">
        <v>39</v>
      </c>
      <c r="C5">
        <f>(6*2.08)-C4</f>
        <v>10.48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48</vt:i4>
      </vt:variant>
    </vt:vector>
  </HeadingPairs>
  <TitlesOfParts>
    <vt:vector size="52" baseType="lpstr">
      <vt:lpstr>2024</vt:lpstr>
      <vt:lpstr>2025</vt:lpstr>
      <vt:lpstr>Params</vt:lpstr>
      <vt:lpstr>Synthése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'2024'!MOIS</vt:lpstr>
      <vt:lpstr>'2025'!MOIS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2025-04-04T14:55:01Z</dcterms:modified>
</cp:coreProperties>
</file>