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13_ncr:1_{35394200-A872-4233-8607-5D00433FD039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'2022'!$B$29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3" i="13"/>
  <c r="P6" i="15"/>
  <c r="J29" i="15"/>
  <c r="I29" i="15"/>
  <c r="E29" i="15"/>
  <c r="P27" i="15"/>
  <c r="N25" i="15"/>
  <c r="N29" i="15" s="1"/>
  <c r="L25" i="15"/>
  <c r="K25" i="15"/>
  <c r="J25" i="15"/>
  <c r="I25" i="15"/>
  <c r="H25" i="15"/>
  <c r="G25" i="15"/>
  <c r="F25" i="15"/>
  <c r="F29" i="15" s="1"/>
  <c r="E25" i="15"/>
  <c r="D25" i="15"/>
  <c r="C25" i="15"/>
  <c r="P24" i="15"/>
  <c r="P23" i="15"/>
  <c r="M25" i="15"/>
  <c r="P22" i="15"/>
  <c r="N19" i="15"/>
  <c r="K19" i="15"/>
  <c r="K29" i="15" s="1"/>
  <c r="J19" i="15"/>
  <c r="I19" i="15"/>
  <c r="H19" i="15"/>
  <c r="H29" i="15" s="1"/>
  <c r="G19" i="15"/>
  <c r="G29" i="15" s="1"/>
  <c r="F19" i="15"/>
  <c r="E19" i="15"/>
  <c r="D19" i="15"/>
  <c r="D29" i="15" s="1"/>
  <c r="C19" i="15"/>
  <c r="C29" i="15" s="1"/>
  <c r="P18" i="15"/>
  <c r="P17" i="15"/>
  <c r="P14" i="15"/>
  <c r="P13" i="15"/>
  <c r="P12" i="15"/>
  <c r="P11" i="15"/>
  <c r="N8" i="15"/>
  <c r="K8" i="15"/>
  <c r="J8" i="15"/>
  <c r="I8" i="15"/>
  <c r="H8" i="15"/>
  <c r="G8" i="15"/>
  <c r="F8" i="15"/>
  <c r="E8" i="15"/>
  <c r="D8" i="15"/>
  <c r="P8" i="15" s="1"/>
  <c r="C8" i="15"/>
  <c r="P7" i="15"/>
  <c r="C29" i="14"/>
  <c r="P29" i="14"/>
  <c r="P25" i="15" l="1"/>
  <c r="M29" i="15"/>
  <c r="L29" i="15"/>
  <c r="P29" i="15" s="1"/>
  <c r="P27" i="14"/>
  <c r="P25" i="14"/>
  <c r="P24" i="14"/>
  <c r="D25" i="14"/>
  <c r="E25" i="14"/>
  <c r="F25" i="14"/>
  <c r="G25" i="14"/>
  <c r="H25" i="14"/>
  <c r="I25" i="14"/>
  <c r="J25" i="14"/>
  <c r="K25" i="14"/>
  <c r="L25" i="14"/>
  <c r="M25" i="14"/>
  <c r="N25" i="14"/>
  <c r="C25" i="14"/>
  <c r="M23" i="14"/>
  <c r="L23" i="14"/>
  <c r="P22" i="14"/>
  <c r="N19" i="14"/>
  <c r="K19" i="14"/>
  <c r="J19" i="14"/>
  <c r="J29" i="14" s="1"/>
  <c r="I19" i="14"/>
  <c r="H19" i="14"/>
  <c r="G19" i="14"/>
  <c r="F19" i="14"/>
  <c r="F29" i="14" s="1"/>
  <c r="E19" i="14"/>
  <c r="E29" i="14" s="1"/>
  <c r="D19" i="14"/>
  <c r="C19" i="14"/>
  <c r="P18" i="14"/>
  <c r="M17" i="14"/>
  <c r="M19" i="14" s="1"/>
  <c r="L17" i="14"/>
  <c r="L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9" i="15" l="1"/>
  <c r="N29" i="14"/>
  <c r="L29" i="14"/>
  <c r="D29" i="14"/>
  <c r="G29" i="14"/>
  <c r="H29" i="14"/>
  <c r="I29" i="14"/>
  <c r="K29" i="14"/>
  <c r="M29" i="14"/>
  <c r="P23" i="14"/>
  <c r="P8" i="14"/>
  <c r="P19" i="14"/>
  <c r="P1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N24" authorId="0" shapeId="0" xr:uid="{AF145F8F-0E6C-4E7C-8444-52EF281EAA85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600 en décembre et 600 en janvier du salaire qui sera déduit grace à l'astreinte de 1800 de Novembre 2022
</t>
        </r>
      </text>
    </comment>
  </commentList>
</comments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<sst xmlns="http://schemas.openxmlformats.org/spreadsheetml/2006/main" count="77" uniqueCount="41">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</sst>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0" xfId="0" applyBorder="1" applyProtection="1">
      <protection locked="0"/>
    </xf>
    <xf numFmtId="4" fontId="4" fillId="4" borderId="10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4" fontId="4" fillId="12" borderId="10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9"/>
  <sheetViews>
    <sheetView tabSelected="1" workbookViewId="0">
      <selection activeCell="R10" sqref="R1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>
        <v>19</v>
      </c>
      <c r="M6" s="33">
        <v>19</v>
      </c>
      <c r="N6" s="33"/>
      <c r="O6" s="31"/>
      <c r="P6" s="51">
        <f>SUM(C6:N6)</f>
        <v>38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>
        <v>21</v>
      </c>
      <c r="M7" s="33">
        <v>20</v>
      </c>
      <c r="N7" s="33"/>
      <c r="O7" s="31"/>
      <c r="P7" s="51">
        <f>SUM(C7:N7)</f>
        <v>41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1</v>
      </c>
      <c r="N8" s="32">
        <f t="shared" si="0"/>
        <v>0</v>
      </c>
      <c r="O8" s="31"/>
      <c r="P8" s="51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v>21</v>
      </c>
      <c r="M11" s="10">
        <v>20</v>
      </c>
      <c r="N11" s="10"/>
      <c r="P11" s="52">
        <f>SUM(C11:N11)</f>
        <v>41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>
        <v>2</v>
      </c>
      <c r="N14" s="20"/>
      <c r="P14" s="52">
        <f>SUM(C14:N14)</f>
        <v>2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>
        <f>L11*Params!$C$5*(1-Params!$C$3)-Params!$C$4</f>
        <v>8619</v>
      </c>
      <c r="M17" s="9">
        <f>M11*Params!$C$5*(1-Params!$C$3)-Params!$C$4</f>
        <v>8205</v>
      </c>
      <c r="N17" s="9"/>
      <c r="O17" s="4"/>
      <c r="P17" s="37">
        <f>SUM(C17:N17)</f>
        <v>16824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>
        <v>1800</v>
      </c>
      <c r="N18" s="9"/>
      <c r="O18" s="4"/>
      <c r="P18" s="37">
        <f>SUM(C18:N18)</f>
        <v>1800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8619</v>
      </c>
      <c r="M19" s="25">
        <f t="shared" si="1"/>
        <v>10005</v>
      </c>
      <c r="N19" s="25">
        <f t="shared" si="1"/>
        <v>0</v>
      </c>
      <c r="O19" s="5"/>
      <c r="P19" s="38">
        <f>SUM(C19:O19)</f>
        <v>18624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5031.58</v>
      </c>
      <c r="M22" s="9">
        <v>5039.75</v>
      </c>
      <c r="N22" s="9"/>
      <c r="O22" s="4"/>
      <c r="P22" s="39">
        <f>SUM(C22:N22)</f>
        <v>10071.33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1023.51+1731.41</f>
        <v>2754.92</v>
      </c>
      <c r="M23" s="9">
        <f>1024.46+1734.08</f>
        <v>2758.54</v>
      </c>
      <c r="N23" s="9"/>
      <c r="O23" s="4"/>
      <c r="P23" s="39">
        <f>SUM(C23:N23)</f>
        <v>5513.46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4">
        <v>1200</v>
      </c>
      <c r="O24" s="4"/>
      <c r="P24" s="39">
        <f>SUM(C24:N24)</f>
        <v>1200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7786.5</v>
      </c>
      <c r="M25" s="40">
        <f t="shared" si="2"/>
        <v>7798.29</v>
      </c>
      <c r="N25" s="40">
        <f t="shared" si="2"/>
        <v>1200</v>
      </c>
      <c r="O25" s="4"/>
      <c r="P25" s="41">
        <f>SUM(C25:N25)</f>
        <v>16784.79</v>
      </c>
    </row>
    <row r="26" spans="2:16" x14ac:dyDescent="0.45">
      <c r="P26"/>
    </row>
    <row r="27" spans="2:16" x14ac:dyDescent="0.45">
      <c r="B27" s="61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63">
        <f>SUM(C27:N27)</f>
        <v>0</v>
      </c>
    </row>
    <row r="28" spans="2:16" x14ac:dyDescent="0.45">
      <c r="P28"/>
    </row>
    <row r="29" spans="2:16" x14ac:dyDescent="0.45">
      <c r="B29" s="42" t="s">
        <v>25</v>
      </c>
      <c r="C29" s="43">
        <f>C19-C25</f>
        <v>0</v>
      </c>
      <c r="D29" s="43">
        <f t="shared" ref="D29:N29" si="3">D19-D25</f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832.5</v>
      </c>
      <c r="M29" s="43">
        <f t="shared" si="3"/>
        <v>2206.71</v>
      </c>
      <c r="N29" s="43">
        <f t="shared" si="3"/>
        <v>-1200</v>
      </c>
      <c r="P29" s="53">
        <f>SUM(C29:O29)</f>
        <v>1839.21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9F4F4-8555-425A-8F85-3FBA6D6E88C4}">
  <dimension ref="B1:P29"/>
  <sheetViews>
    <sheetView workbookViewId="0">
      <selection activeCell="R9" sqref="R9:X31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3"/>
      <c r="G6" s="33"/>
      <c r="H6" s="33"/>
      <c r="I6" s="33"/>
      <c r="J6" s="33"/>
      <c r="K6" s="33"/>
      <c r="L6" s="33"/>
      <c r="M6" s="33"/>
      <c r="N6" s="33"/>
      <c r="O6" s="31"/>
      <c r="P6" s="51">
        <f>SUM(C6:N6)</f>
        <v>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1">
        <f>SUM(C7:N7)</f>
        <v>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/>
      <c r="M8" s="32"/>
      <c r="N8" s="32">
        <f t="shared" si="0"/>
        <v>0</v>
      </c>
      <c r="O8" s="31"/>
      <c r="P8" s="51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/>
      <c r="M19" s="25"/>
      <c r="N19" s="25">
        <f t="shared" si="1"/>
        <v>0</v>
      </c>
      <c r="O19" s="5"/>
      <c r="P19" s="38">
        <f>SUM(C19:O19)</f>
        <v>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0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0</v>
      </c>
    </row>
    <row r="24" spans="2:16" x14ac:dyDescent="0.45">
      <c r="B24" s="59" t="s">
        <v>39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9"/>
      <c r="O24" s="4"/>
      <c r="P24" s="39">
        <f>SUM(C24:N24)</f>
        <v>0</v>
      </c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0</v>
      </c>
    </row>
    <row r="26" spans="2:16" x14ac:dyDescent="0.45">
      <c r="P26"/>
    </row>
    <row r="27" spans="2:16" x14ac:dyDescent="0.45">
      <c r="B27" s="61" t="s">
        <v>40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63">
        <f>SUM(C27:N27)</f>
        <v>0</v>
      </c>
    </row>
    <row r="28" spans="2:16" x14ac:dyDescent="0.45">
      <c r="P28"/>
    </row>
    <row r="29" spans="2:16" x14ac:dyDescent="0.45">
      <c r="B29" s="42" t="s">
        <v>25</v>
      </c>
      <c r="C29" s="43">
        <f>C19-C25</f>
        <v>0</v>
      </c>
      <c r="D29" s="43">
        <f t="shared" ref="D29:N29" si="3">D19-D25</f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3">
        <f t="shared" si="3"/>
        <v>0</v>
      </c>
      <c r="I29" s="43">
        <f t="shared" si="3"/>
        <v>0</v>
      </c>
      <c r="J29" s="43">
        <f t="shared" si="3"/>
        <v>0</v>
      </c>
      <c r="K29" s="43">
        <f t="shared" si="3"/>
        <v>0</v>
      </c>
      <c r="L29" s="43">
        <f t="shared" si="3"/>
        <v>0</v>
      </c>
      <c r="M29" s="43">
        <f t="shared" si="3"/>
        <v>0</v>
      </c>
      <c r="N29" s="43">
        <f t="shared" si="3"/>
        <v>0</v>
      </c>
      <c r="P29" s="53">
        <f>SUM(C29:O29)</f>
        <v>0</v>
      </c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'2022'!P29+'2023'!P29</f>
        <v>1839.21</v>
      </c>
    </row>
    <row r="4" spans="2:3" ht="16.899999999999999" customHeight="1" x14ac:dyDescent="0.45">
      <c r="B4" s="34" t="s">
        <v>26</v>
      </c>
      <c r="C4" s="36">
        <f>SUM('2022'!P12)+SUM('2023'!P12)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32</vt:i4>
      </vt:variant>
    </vt:vector>
  </HeadingPairs>
  <TitlesOfParts>
    <vt:vector size="36" baseType="lpstr">
      <vt:lpstr>2022</vt:lpstr>
      <vt:lpstr>2023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2022-12-07T08:47:08Z</dcterms:modified>
</cp:coreProperties>
</file>